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1" documentId="8_{C686A264-631D-4C78-BDF2-FBB96E7B8AB5}" xr6:coauthVersionLast="47" xr6:coauthVersionMax="47" xr10:uidLastSave="{251D7823-7FA0-4170-8297-FC7B9A7996EC}"/>
  <bookViews>
    <workbookView xWindow="1770" yWindow="1770" windowWidth="18900" windowHeight="11055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43" i="1" l="1"/>
  <c r="E443" i="1"/>
  <c r="D446" i="1"/>
  <c r="E446" i="1"/>
  <c r="D461" i="1"/>
  <c r="E461" i="1"/>
  <c r="D441" i="1"/>
  <c r="E441" i="1"/>
  <c r="D437" i="1"/>
  <c r="E437" i="1"/>
  <c r="D435" i="1"/>
  <c r="E435" i="1"/>
  <c r="D406" i="1"/>
  <c r="E406" i="1"/>
  <c r="D404" i="1"/>
  <c r="E404" i="1"/>
  <c r="D397" i="1"/>
  <c r="E397" i="1"/>
  <c r="D400" i="1"/>
  <c r="E400" i="1"/>
  <c r="D378" i="1"/>
  <c r="E378" i="1"/>
  <c r="E379" i="1"/>
  <c r="D380" i="1"/>
  <c r="E380" i="1"/>
  <c r="D389" i="1"/>
  <c r="E389" i="1"/>
  <c r="D375" i="1"/>
  <c r="E375" i="1"/>
  <c r="D368" i="1"/>
  <c r="E368" i="1"/>
  <c r="D367" i="1"/>
  <c r="E367" i="1"/>
  <c r="D341" i="1"/>
  <c r="E341" i="1"/>
  <c r="D344" i="1"/>
  <c r="E344" i="1"/>
  <c r="D337" i="1"/>
  <c r="E337" i="1"/>
  <c r="D338" i="1"/>
  <c r="E338" i="1"/>
  <c r="D336" i="1"/>
  <c r="E336" i="1"/>
  <c r="D329" i="1"/>
  <c r="E329" i="1"/>
  <c r="D328" i="1"/>
  <c r="E328" i="1"/>
  <c r="D317" i="1"/>
  <c r="E317" i="1"/>
  <c r="D313" i="1"/>
  <c r="E313" i="1"/>
  <c r="D311" i="1"/>
  <c r="E311" i="1"/>
  <c r="E314" i="1"/>
  <c r="D314" i="1"/>
  <c r="D291" i="1"/>
  <c r="E291" i="1"/>
  <c r="D283" i="1"/>
  <c r="E283" i="1"/>
  <c r="D259" i="1"/>
  <c r="E259" i="1"/>
  <c r="D236" i="1"/>
  <c r="E236" i="1"/>
  <c r="E257" i="1"/>
  <c r="D248" i="1"/>
  <c r="E248" i="1"/>
  <c r="D246" i="1"/>
  <c r="E246" i="1"/>
  <c r="D242" i="1"/>
  <c r="E242" i="1"/>
  <c r="D227" i="1"/>
  <c r="E227" i="1"/>
  <c r="D230" i="1"/>
  <c r="E230" i="1"/>
  <c r="E224" i="1"/>
  <c r="E223" i="1"/>
  <c r="E225" i="1"/>
  <c r="D225" i="1"/>
  <c r="D229" i="1"/>
  <c r="E229" i="1"/>
  <c r="D194" i="1"/>
  <c r="E194" i="1"/>
  <c r="D201" i="1"/>
  <c r="E201" i="1"/>
  <c r="D195" i="1"/>
  <c r="E195" i="1"/>
  <c r="D200" i="1"/>
  <c r="E200" i="1"/>
  <c r="D191" i="1"/>
  <c r="E191" i="1"/>
  <c r="D155" i="1"/>
  <c r="E155" i="1"/>
  <c r="D153" i="1"/>
  <c r="E153" i="1"/>
  <c r="D150" i="1"/>
  <c r="E150" i="1"/>
  <c r="D151" i="1"/>
  <c r="E151" i="1"/>
  <c r="D148" i="1"/>
  <c r="E148" i="1"/>
  <c r="D128" i="1"/>
  <c r="E128" i="1"/>
  <c r="D129" i="1"/>
  <c r="E129" i="1"/>
  <c r="D127" i="1"/>
  <c r="E127" i="1"/>
  <c r="D82" i="1"/>
  <c r="E82" i="1"/>
  <c r="D79" i="1"/>
  <c r="E79" i="1"/>
  <c r="D77" i="1"/>
  <c r="E77" i="1"/>
  <c r="D78" i="1"/>
  <c r="E78" i="1"/>
  <c r="D76" i="1"/>
  <c r="E76" i="1"/>
  <c r="D101" i="1"/>
  <c r="E101" i="1"/>
  <c r="D39" i="1"/>
  <c r="E39" i="1"/>
  <c r="D43" i="1"/>
  <c r="E43" i="1"/>
  <c r="D49" i="1"/>
  <c r="E49" i="1"/>
  <c r="D42" i="1"/>
  <c r="E42" i="1"/>
  <c r="D41" i="1"/>
  <c r="E41" i="1"/>
  <c r="D40" i="1"/>
  <c r="E40" i="1"/>
  <c r="D29" i="1"/>
  <c r="E29" i="1"/>
  <c r="D23" i="1"/>
  <c r="E23" i="1"/>
  <c r="D7" i="1"/>
  <c r="E7" i="1"/>
  <c r="E5" i="1"/>
  <c r="D5" i="1"/>
  <c r="D106" i="1"/>
  <c r="D108" i="1"/>
  <c r="E108" i="1"/>
  <c r="D105" i="1"/>
  <c r="E105" i="1"/>
  <c r="E106" i="1"/>
  <c r="E104" i="1"/>
  <c r="D440" i="1"/>
  <c r="E440" i="1"/>
  <c r="E436" i="1"/>
  <c r="D438" i="1"/>
  <c r="E438" i="1"/>
  <c r="D370" i="1"/>
  <c r="E370" i="1"/>
  <c r="D345" i="1"/>
  <c r="E345" i="1"/>
  <c r="D339" i="1"/>
  <c r="E339" i="1"/>
  <c r="D340" i="1"/>
  <c r="E340" i="1"/>
  <c r="D315" i="1"/>
  <c r="E315" i="1"/>
  <c r="D294" i="1"/>
  <c r="E294" i="1"/>
  <c r="D257" i="1"/>
  <c r="D228" i="1"/>
  <c r="E228" i="1"/>
  <c r="D224" i="1"/>
  <c r="E226" i="1"/>
  <c r="D226" i="1"/>
  <c r="E192" i="1"/>
  <c r="D165" i="1"/>
  <c r="E165" i="1"/>
  <c r="E175" i="1"/>
  <c r="D175" i="1"/>
  <c r="D149" i="1"/>
  <c r="E149" i="1"/>
  <c r="D81" i="1"/>
  <c r="E68" i="1"/>
  <c r="D68" i="1"/>
  <c r="D62" i="1"/>
  <c r="E62" i="1"/>
  <c r="D22" i="1"/>
  <c r="E22" i="1"/>
  <c r="D197" i="1"/>
  <c r="E197" i="1"/>
  <c r="D444" i="1"/>
  <c r="E444" i="1"/>
  <c r="E467" i="1"/>
  <c r="D467" i="1"/>
  <c r="D442" i="1"/>
  <c r="E442" i="1"/>
  <c r="D436" i="1"/>
  <c r="D401" i="1"/>
  <c r="E401" i="1"/>
  <c r="E431" i="1"/>
  <c r="D431" i="1"/>
  <c r="D413" i="1"/>
  <c r="E413" i="1"/>
  <c r="D399" i="1"/>
  <c r="E399" i="1"/>
  <c r="D398" i="1"/>
  <c r="E398" i="1"/>
  <c r="E421" i="1"/>
  <c r="D421" i="1"/>
  <c r="D416" i="1"/>
  <c r="E416" i="1"/>
  <c r="D405" i="1"/>
  <c r="E405" i="1"/>
  <c r="D379" i="1"/>
  <c r="D371" i="1"/>
  <c r="E371" i="1"/>
  <c r="D301" i="1"/>
  <c r="D296" i="1"/>
  <c r="E296" i="1"/>
  <c r="E307" i="1"/>
  <c r="E299" i="1"/>
  <c r="D369" i="1"/>
  <c r="E369" i="1"/>
  <c r="D342" i="1"/>
  <c r="E342" i="1"/>
  <c r="D316" i="1"/>
  <c r="E316" i="1"/>
  <c r="D320" i="1"/>
  <c r="E320" i="1"/>
  <c r="E290" i="1"/>
  <c r="D290" i="1"/>
  <c r="D281" i="1"/>
  <c r="E281" i="1"/>
  <c r="E301" i="1"/>
  <c r="D299" i="1"/>
  <c r="E250" i="1"/>
  <c r="D250" i="1"/>
  <c r="D233" i="1"/>
  <c r="E233" i="1"/>
  <c r="D234" i="1"/>
  <c r="E234" i="1"/>
  <c r="D262" i="1"/>
  <c r="E262" i="1"/>
  <c r="D235" i="1"/>
  <c r="E235" i="1"/>
  <c r="E231" i="1"/>
  <c r="D231" i="1"/>
  <c r="D204" i="1"/>
  <c r="E204" i="1"/>
  <c r="D208" i="1"/>
  <c r="E208" i="1"/>
  <c r="D192" i="1"/>
  <c r="D183" i="1"/>
  <c r="E183" i="1"/>
  <c r="D169" i="1"/>
  <c r="E169" i="1"/>
  <c r="D159" i="1"/>
  <c r="E159" i="1"/>
  <c r="D156" i="1"/>
  <c r="E156" i="1"/>
  <c r="D158" i="1"/>
  <c r="E158" i="1"/>
  <c r="E141" i="1"/>
  <c r="D141" i="1"/>
  <c r="E123" i="1"/>
  <c r="D123" i="1"/>
  <c r="D122" i="1"/>
  <c r="E122" i="1"/>
  <c r="E111" i="1"/>
  <c r="D111" i="1"/>
  <c r="D104" i="1"/>
  <c r="D110" i="1"/>
  <c r="E110" i="1"/>
  <c r="E107" i="1"/>
  <c r="D107" i="1"/>
  <c r="D88" i="1"/>
  <c r="E88" i="1"/>
  <c r="D63" i="1"/>
  <c r="E63" i="1"/>
  <c r="D70" i="1"/>
  <c r="E70" i="1"/>
  <c r="D58" i="1"/>
  <c r="E58" i="1"/>
  <c r="D56" i="1"/>
  <c r="E56" i="1"/>
  <c r="E48" i="1"/>
  <c r="D48" i="1"/>
  <c r="D47" i="1"/>
  <c r="E47" i="1"/>
  <c r="D27" i="1"/>
  <c r="E27" i="1"/>
  <c r="D31" i="1"/>
  <c r="E31" i="1"/>
  <c r="E172" i="1"/>
  <c r="D402" i="1"/>
  <c r="E402" i="1"/>
  <c r="E202" i="1"/>
  <c r="AG202" i="1"/>
  <c r="D202" i="1" s="1"/>
  <c r="D206" i="1"/>
  <c r="E206" i="1"/>
  <c r="D210" i="1"/>
  <c r="E210" i="1"/>
  <c r="E255" i="1"/>
  <c r="D255" i="1"/>
  <c r="D267" i="1"/>
  <c r="E267" i="1"/>
  <c r="D260" i="1"/>
  <c r="E260" i="1"/>
  <c r="D232" i="1"/>
  <c r="E232" i="1"/>
  <c r="D362" i="1"/>
  <c r="E362" i="1"/>
  <c r="D357" i="1"/>
  <c r="E357" i="1"/>
  <c r="D350" i="1"/>
  <c r="E350" i="1"/>
  <c r="D346" i="1"/>
  <c r="E346" i="1"/>
  <c r="D343" i="1"/>
  <c r="E343" i="1"/>
  <c r="D331" i="1"/>
  <c r="E331" i="1"/>
  <c r="E321" i="1"/>
  <c r="D321" i="1"/>
  <c r="D86" i="1"/>
  <c r="E86" i="1"/>
  <c r="D132" i="1"/>
  <c r="E132" i="1"/>
  <c r="D131" i="1"/>
  <c r="E131" i="1"/>
  <c r="D172" i="1"/>
  <c r="E157" i="1"/>
  <c r="D157" i="1"/>
  <c r="D117" i="1"/>
  <c r="E117" i="1"/>
  <c r="E26" i="1"/>
  <c r="E25" i="1"/>
  <c r="D25" i="1"/>
  <c r="D26" i="1"/>
  <c r="E46" i="1"/>
  <c r="E45" i="1"/>
  <c r="E67" i="1"/>
  <c r="E51" i="1"/>
  <c r="E50" i="1"/>
  <c r="E44" i="1"/>
  <c r="D67" i="1"/>
  <c r="D51" i="1"/>
  <c r="D50" i="1"/>
  <c r="D46" i="1"/>
  <c r="D44" i="1"/>
  <c r="D45" i="1"/>
  <c r="E403" i="1"/>
  <c r="D318" i="1"/>
  <c r="E318" i="1"/>
  <c r="E237" i="1"/>
  <c r="D223" i="1"/>
  <c r="E160" i="1"/>
  <c r="E83" i="1"/>
  <c r="D21" i="1"/>
  <c r="E21" i="1"/>
  <c r="E6" i="1"/>
  <c r="E471" i="1"/>
  <c r="D471" i="1"/>
  <c r="E468" i="1"/>
  <c r="D468" i="1"/>
  <c r="E463" i="1"/>
  <c r="D463" i="1"/>
  <c r="E460" i="1"/>
  <c r="D460" i="1"/>
  <c r="E459" i="1"/>
  <c r="D459" i="1"/>
  <c r="E454" i="1"/>
  <c r="D454" i="1"/>
  <c r="E450" i="1"/>
  <c r="D450" i="1"/>
  <c r="E207" i="1"/>
  <c r="D199" i="1"/>
  <c r="E199" i="1"/>
  <c r="E265" i="1"/>
  <c r="D265" i="1"/>
  <c r="E247" i="1"/>
  <c r="D247" i="1"/>
  <c r="E359" i="1"/>
  <c r="D359" i="1"/>
  <c r="E355" i="1"/>
  <c r="D355" i="1"/>
  <c r="E354" i="1"/>
  <c r="D354" i="1"/>
  <c r="E353" i="1"/>
  <c r="D353" i="1"/>
  <c r="E382" i="1"/>
  <c r="E384" i="1"/>
  <c r="D384" i="1"/>
  <c r="D10" i="1"/>
  <c r="E10" i="1"/>
  <c r="D80" i="1"/>
  <c r="E80" i="1"/>
  <c r="E429" i="1"/>
  <c r="D429" i="1"/>
  <c r="E427" i="1"/>
  <c r="D427" i="1"/>
  <c r="E424" i="1"/>
  <c r="D424" i="1"/>
  <c r="E423" i="1"/>
  <c r="D423" i="1"/>
  <c r="E415" i="1"/>
  <c r="D415" i="1"/>
  <c r="E412" i="1"/>
  <c r="D412" i="1"/>
  <c r="E409" i="1"/>
  <c r="D409" i="1"/>
  <c r="E121" i="1"/>
  <c r="D121" i="1"/>
  <c r="E116" i="1"/>
  <c r="D116" i="1"/>
  <c r="D130" i="1"/>
  <c r="E130" i="1"/>
  <c r="E145" i="1"/>
  <c r="D145" i="1"/>
  <c r="E144" i="1"/>
  <c r="D144" i="1"/>
  <c r="E143" i="1"/>
  <c r="D143" i="1"/>
  <c r="E142" i="1"/>
  <c r="D142" i="1"/>
  <c r="E138" i="1"/>
  <c r="D138" i="1"/>
  <c r="E135" i="1"/>
  <c r="D135" i="1"/>
  <c r="D147" i="1"/>
  <c r="E147" i="1"/>
  <c r="E188" i="1"/>
  <c r="D188" i="1"/>
  <c r="E186" i="1"/>
  <c r="D186" i="1"/>
  <c r="E185" i="1"/>
  <c r="D185" i="1"/>
  <c r="E182" i="1"/>
  <c r="D182" i="1"/>
  <c r="E181" i="1"/>
  <c r="D181" i="1"/>
  <c r="E177" i="1"/>
  <c r="D177" i="1"/>
  <c r="E173" i="1"/>
  <c r="D173" i="1"/>
  <c r="E170" i="1"/>
  <c r="D170" i="1"/>
  <c r="E166" i="1"/>
  <c r="D166" i="1"/>
  <c r="E37" i="1"/>
  <c r="D37" i="1"/>
  <c r="E464" i="1"/>
  <c r="D464" i="1"/>
  <c r="E439" i="1"/>
  <c r="D244" i="1"/>
  <c r="D243" i="1"/>
  <c r="E238" i="1"/>
  <c r="D196" i="1"/>
  <c r="E196" i="1"/>
  <c r="D193" i="1"/>
  <c r="E193" i="1"/>
  <c r="D90" i="1"/>
  <c r="E85" i="1"/>
  <c r="E90" i="1"/>
  <c r="E81" i="1"/>
  <c r="E8" i="1"/>
  <c r="E198" i="1" l="1"/>
  <c r="E152" i="1"/>
  <c r="E52" i="1"/>
  <c r="E28" i="1"/>
  <c r="E472" i="1"/>
  <c r="D472" i="1"/>
  <c r="E470" i="1"/>
  <c r="D470" i="1"/>
  <c r="E466" i="1"/>
  <c r="D466" i="1"/>
  <c r="E420" i="1"/>
  <c r="D420" i="1"/>
  <c r="E408" i="1"/>
  <c r="D408" i="1"/>
  <c r="E89" i="1"/>
  <c r="D89" i="1"/>
  <c r="E71" i="1"/>
  <c r="D71" i="1"/>
  <c r="E217" i="1"/>
  <c r="D217" i="1"/>
  <c r="E212" i="1"/>
  <c r="D212" i="1"/>
  <c r="E305" i="1"/>
  <c r="D305" i="1"/>
  <c r="E280" i="1"/>
  <c r="D280" i="1"/>
  <c r="E168" i="1"/>
  <c r="D168" i="1"/>
  <c r="E333" i="1"/>
  <c r="D333" i="1"/>
  <c r="E361" i="1"/>
  <c r="D361" i="1"/>
  <c r="E462" i="1" l="1"/>
  <c r="D462" i="1"/>
  <c r="E453" i="1"/>
  <c r="D453" i="1"/>
  <c r="E254" i="1"/>
  <c r="D254" i="1"/>
  <c r="E180" i="1"/>
  <c r="D180" i="1"/>
  <c r="E140" i="1"/>
  <c r="D140" i="1"/>
  <c r="E87" i="1"/>
  <c r="D87" i="1"/>
  <c r="E72" i="1"/>
  <c r="D72" i="1"/>
  <c r="E30" i="1"/>
  <c r="D30" i="1"/>
  <c r="E11" i="1"/>
  <c r="D11" i="1"/>
  <c r="E448" i="1"/>
  <c r="D448" i="1"/>
  <c r="E457" i="1"/>
  <c r="D457" i="1"/>
  <c r="E449" i="1"/>
  <c r="D449" i="1"/>
  <c r="E432" i="1"/>
  <c r="D432" i="1"/>
  <c r="E430" i="1"/>
  <c r="D430" i="1"/>
  <c r="E422" i="1"/>
  <c r="D422" i="1"/>
  <c r="E428" i="1"/>
  <c r="D428" i="1"/>
  <c r="E426" i="1"/>
  <c r="D426" i="1"/>
  <c r="E425" i="1"/>
  <c r="D425" i="1"/>
  <c r="E419" i="1"/>
  <c r="D419" i="1"/>
  <c r="E414" i="1"/>
  <c r="D414" i="1"/>
  <c r="E411" i="1"/>
  <c r="D411" i="1"/>
  <c r="E407" i="1"/>
  <c r="D407" i="1"/>
  <c r="E376" i="1"/>
  <c r="D376" i="1"/>
  <c r="E385" i="1"/>
  <c r="D385" i="1"/>
  <c r="E360" i="1"/>
  <c r="D360" i="1"/>
  <c r="E347" i="1"/>
  <c r="D347" i="1"/>
  <c r="E352" i="1"/>
  <c r="D352" i="1"/>
  <c r="E332" i="1"/>
  <c r="D332" i="1"/>
  <c r="E297" i="1"/>
  <c r="D297" i="1"/>
  <c r="E292" i="1"/>
  <c r="D292" i="1"/>
  <c r="E287" i="1"/>
  <c r="D287" i="1"/>
  <c r="E279" i="1"/>
  <c r="D279" i="1"/>
  <c r="E278" i="1"/>
  <c r="D278" i="1"/>
  <c r="E277" i="1"/>
  <c r="D277" i="1"/>
  <c r="E268" i="1"/>
  <c r="D268" i="1"/>
  <c r="E273" i="1"/>
  <c r="D273" i="1"/>
  <c r="E270" i="1"/>
  <c r="D270" i="1"/>
  <c r="E269" i="1"/>
  <c r="D269" i="1"/>
  <c r="E245" i="1"/>
  <c r="D245" i="1"/>
  <c r="E251" i="1"/>
  <c r="D251" i="1"/>
  <c r="E249" i="1"/>
  <c r="D249" i="1"/>
  <c r="E221" i="1"/>
  <c r="D221" i="1"/>
  <c r="D152" i="1"/>
  <c r="E164" i="1"/>
  <c r="D164" i="1"/>
  <c r="E113" i="1"/>
  <c r="D113" i="1"/>
  <c r="E115" i="1"/>
  <c r="D115" i="1"/>
  <c r="E92" i="1"/>
  <c r="D92" i="1"/>
  <c r="E14" i="1"/>
  <c r="D14" i="1"/>
  <c r="E9" i="1"/>
  <c r="D9" i="1"/>
  <c r="E465" i="1"/>
  <c r="D465" i="1"/>
  <c r="E452" i="1"/>
  <c r="D452" i="1"/>
  <c r="E218" i="1"/>
  <c r="D218" i="1"/>
  <c r="E285" i="1"/>
  <c r="D285" i="1"/>
  <c r="E364" i="1"/>
  <c r="D364" i="1"/>
  <c r="E363" i="1"/>
  <c r="D363" i="1"/>
  <c r="E358" i="1"/>
  <c r="D358" i="1"/>
  <c r="E417" i="1"/>
  <c r="D417" i="1"/>
  <c r="E392" i="1"/>
  <c r="D392" i="1"/>
  <c r="E179" i="1"/>
  <c r="D179" i="1"/>
  <c r="E33" i="1"/>
  <c r="D33" i="1"/>
  <c r="D69" i="1"/>
  <c r="E69" i="1"/>
  <c r="E64" i="1"/>
  <c r="D64" i="1"/>
  <c r="E455" i="1" l="1"/>
  <c r="D455" i="1"/>
  <c r="E325" i="1"/>
  <c r="D325" i="1"/>
  <c r="E306" i="1"/>
  <c r="D306" i="1"/>
  <c r="E300" i="1"/>
  <c r="D300" i="1"/>
  <c r="E293" i="1"/>
  <c r="D293" i="1"/>
  <c r="E211" i="1"/>
  <c r="D211" i="1"/>
  <c r="E174" i="1"/>
  <c r="D174" i="1"/>
  <c r="E167" i="1"/>
  <c r="D167" i="1"/>
  <c r="E137" i="1"/>
  <c r="D137" i="1"/>
  <c r="E119" i="1"/>
  <c r="D119" i="1"/>
  <c r="D6" i="1"/>
  <c r="E322" i="1"/>
  <c r="D322" i="1"/>
  <c r="E302" i="1"/>
  <c r="D302" i="1"/>
  <c r="E244" i="1"/>
  <c r="E203" i="1"/>
  <c r="D203" i="1"/>
  <c r="E163" i="1"/>
  <c r="D163" i="1"/>
  <c r="E176" i="1"/>
  <c r="D176" i="1"/>
  <c r="E447" i="1" l="1"/>
  <c r="E458" i="1"/>
  <c r="E451" i="1"/>
  <c r="E469" i="1"/>
  <c r="E456" i="1"/>
  <c r="E445" i="1"/>
  <c r="E410" i="1"/>
  <c r="E418" i="1"/>
  <c r="E391" i="1"/>
  <c r="E390" i="1"/>
  <c r="E381" i="1"/>
  <c r="E374" i="1"/>
  <c r="E386" i="1"/>
  <c r="E387" i="1"/>
  <c r="E383" i="1"/>
  <c r="E377" i="1"/>
  <c r="E388" i="1"/>
  <c r="E373" i="1"/>
  <c r="E372" i="1"/>
  <c r="E356" i="1"/>
  <c r="E348" i="1"/>
  <c r="E351" i="1"/>
  <c r="E349" i="1"/>
  <c r="E334" i="1"/>
  <c r="E330" i="1"/>
  <c r="E324" i="1"/>
  <c r="E319" i="1"/>
  <c r="E323" i="1"/>
  <c r="E289" i="1"/>
  <c r="E295" i="1"/>
  <c r="E264" i="1"/>
  <c r="E274" i="1"/>
  <c r="E266" i="1"/>
  <c r="E263" i="1"/>
  <c r="E252" i="1"/>
  <c r="E298" i="1"/>
  <c r="E288" i="1"/>
  <c r="E276" i="1"/>
  <c r="E272" i="1"/>
  <c r="E303" i="1"/>
  <c r="E253" i="1"/>
  <c r="E282" i="1"/>
  <c r="E275" i="1"/>
  <c r="E284" i="1"/>
  <c r="E256" i="1"/>
  <c r="E271" i="1"/>
  <c r="E304" i="1"/>
  <c r="E286" i="1"/>
  <c r="E241" i="1"/>
  <c r="E261" i="1"/>
  <c r="E258" i="1"/>
  <c r="E243" i="1"/>
  <c r="E240" i="1"/>
  <c r="E239" i="1"/>
  <c r="E213" i="1"/>
  <c r="E205" i="1"/>
  <c r="E216" i="1"/>
  <c r="E215" i="1"/>
  <c r="E209" i="1"/>
  <c r="E214" i="1"/>
  <c r="E184" i="1"/>
  <c r="E171" i="1"/>
  <c r="E178" i="1"/>
  <c r="E161" i="1"/>
  <c r="E154" i="1"/>
  <c r="E162" i="1"/>
  <c r="E187" i="1"/>
  <c r="E139" i="1"/>
  <c r="E136" i="1"/>
  <c r="E133" i="1"/>
  <c r="E134" i="1"/>
  <c r="E124" i="1"/>
  <c r="E118" i="1"/>
  <c r="E120" i="1"/>
  <c r="E109" i="1"/>
  <c r="E112" i="1"/>
  <c r="E114" i="1"/>
  <c r="E94" i="1"/>
  <c r="E93" i="1"/>
  <c r="E95" i="1"/>
  <c r="E91" i="1"/>
  <c r="E98" i="1"/>
  <c r="E84" i="1"/>
  <c r="E97" i="1"/>
  <c r="E96" i="1"/>
  <c r="E59" i="1"/>
  <c r="E66" i="1"/>
  <c r="E55" i="1"/>
  <c r="E60" i="1"/>
  <c r="E61" i="1"/>
  <c r="E57" i="1"/>
  <c r="E65" i="1"/>
  <c r="E54" i="1"/>
  <c r="E53" i="1"/>
  <c r="E32" i="1"/>
  <c r="E24" i="1"/>
  <c r="E18" i="1"/>
  <c r="E17" i="1"/>
  <c r="D447" i="1"/>
  <c r="D458" i="1"/>
  <c r="D451" i="1"/>
  <c r="D469" i="1"/>
  <c r="D456" i="1"/>
  <c r="D439" i="1"/>
  <c r="D445" i="1"/>
  <c r="D410" i="1"/>
  <c r="D403" i="1"/>
  <c r="D418" i="1"/>
  <c r="D391" i="1"/>
  <c r="D390" i="1"/>
  <c r="D381" i="1"/>
  <c r="D374" i="1"/>
  <c r="D386" i="1"/>
  <c r="D387" i="1"/>
  <c r="D382" i="1"/>
  <c r="D383" i="1"/>
  <c r="D377" i="1"/>
  <c r="D388" i="1"/>
  <c r="D373" i="1"/>
  <c r="D372" i="1"/>
  <c r="D356" i="1"/>
  <c r="D348" i="1"/>
  <c r="D351" i="1"/>
  <c r="D349" i="1"/>
  <c r="D334" i="1"/>
  <c r="D330" i="1"/>
  <c r="D324" i="1"/>
  <c r="D319" i="1"/>
  <c r="D323" i="1"/>
  <c r="D289" i="1"/>
  <c r="D295" i="1"/>
  <c r="D264" i="1"/>
  <c r="D266" i="1"/>
  <c r="D274" i="1"/>
  <c r="D263" i="1"/>
  <c r="D252" i="1"/>
  <c r="D298" i="1"/>
  <c r="D288" i="1"/>
  <c r="D276" i="1"/>
  <c r="D272" i="1"/>
  <c r="D303" i="1"/>
  <c r="D253" i="1"/>
  <c r="D282" i="1"/>
  <c r="D275" i="1"/>
  <c r="D284" i="1"/>
  <c r="D256" i="1"/>
  <c r="D238" i="1"/>
  <c r="D307" i="1"/>
  <c r="D271" i="1"/>
  <c r="D237" i="1"/>
  <c r="D304" i="1"/>
  <c r="D286" i="1"/>
  <c r="D241" i="1"/>
  <c r="D261" i="1"/>
  <c r="D258" i="1"/>
  <c r="D240" i="1"/>
  <c r="D239" i="1"/>
  <c r="D213" i="1"/>
  <c r="D205" i="1"/>
  <c r="D216" i="1"/>
  <c r="D198" i="1"/>
  <c r="D215" i="1"/>
  <c r="D209" i="1"/>
  <c r="D214" i="1"/>
  <c r="D207" i="1"/>
  <c r="D184" i="1"/>
  <c r="D171" i="1"/>
  <c r="D178" i="1"/>
  <c r="D160" i="1"/>
  <c r="D161" i="1"/>
  <c r="D154" i="1"/>
  <c r="D162" i="1"/>
  <c r="D187" i="1"/>
  <c r="D139" i="1"/>
  <c r="D136" i="1"/>
  <c r="D133" i="1"/>
  <c r="D134" i="1"/>
  <c r="D124" i="1"/>
  <c r="D118" i="1"/>
  <c r="D120" i="1"/>
  <c r="D109" i="1"/>
  <c r="D112" i="1"/>
  <c r="D114" i="1"/>
  <c r="D94" i="1"/>
  <c r="D83" i="1"/>
  <c r="D85" i="1"/>
  <c r="D93" i="1"/>
  <c r="D95" i="1"/>
  <c r="D91" i="1"/>
  <c r="D98" i="1"/>
  <c r="D84" i="1"/>
  <c r="D97" i="1"/>
  <c r="D96" i="1"/>
  <c r="D59" i="1"/>
  <c r="D66" i="1"/>
  <c r="D55" i="1"/>
  <c r="D60" i="1"/>
  <c r="D61" i="1"/>
  <c r="D57" i="1"/>
  <c r="D65" i="1"/>
  <c r="D54" i="1"/>
  <c r="D53" i="1"/>
  <c r="D52" i="1"/>
  <c r="D32" i="1"/>
  <c r="D28" i="1"/>
  <c r="D24" i="1"/>
  <c r="D18" i="1"/>
  <c r="D17" i="1"/>
  <c r="D8" i="1"/>
</calcChain>
</file>

<file path=xl/sharedStrings.xml><?xml version="1.0" encoding="utf-8"?>
<sst xmlns="http://schemas.openxmlformats.org/spreadsheetml/2006/main" count="506" uniqueCount="449">
  <si>
    <t>FU</t>
  </si>
  <si>
    <t>Cup</t>
  </si>
  <si>
    <t>Hošek  Pavel</t>
  </si>
  <si>
    <t>Makovský Michal</t>
  </si>
  <si>
    <t>FS</t>
  </si>
  <si>
    <t>junior</t>
  </si>
  <si>
    <t>Málek Jakub</t>
  </si>
  <si>
    <t>Žitňanská Nela</t>
  </si>
  <si>
    <t>BB</t>
  </si>
  <si>
    <t>F</t>
  </si>
  <si>
    <t>Preslová Nikola</t>
  </si>
  <si>
    <t>Bungová Zuzana</t>
  </si>
  <si>
    <t>Mahdalová Eliška</t>
  </si>
  <si>
    <t>Galuszka Ewelina</t>
  </si>
  <si>
    <t>Ehl Tomáš</t>
  </si>
  <si>
    <t>Bajtl Pavel</t>
  </si>
  <si>
    <t>Sejkora Petr</t>
  </si>
  <si>
    <t>Žitňanský Josef</t>
  </si>
  <si>
    <t>Dlesek  Petr</t>
  </si>
  <si>
    <t>Urban  Pavel</t>
  </si>
  <si>
    <t>Dosedla Jan</t>
  </si>
  <si>
    <t>Mahdal  Aleš</t>
  </si>
  <si>
    <t>Novák Radek</t>
  </si>
  <si>
    <t>BU</t>
  </si>
  <si>
    <t>Lörincz Roland</t>
  </si>
  <si>
    <t>Mikulka René</t>
  </si>
  <si>
    <t>Ondrejkovič Martin</t>
  </si>
  <si>
    <t>Havlíček Vítězslav</t>
  </si>
  <si>
    <t>Kostrouch Martin</t>
  </si>
  <si>
    <t>Horník Miroslav</t>
  </si>
  <si>
    <t>Slaboň Marcin</t>
  </si>
  <si>
    <t>Kubeček Martin</t>
  </si>
  <si>
    <t>Suwalski Leszek</t>
  </si>
  <si>
    <t>Šudy Martin</t>
  </si>
  <si>
    <t>Slaboň Piotr</t>
  </si>
  <si>
    <t>Muller Ivan</t>
  </si>
  <si>
    <t>Ondrášina Michal</t>
  </si>
  <si>
    <t>Píša Pavel</t>
  </si>
  <si>
    <t>BH</t>
  </si>
  <si>
    <t>veteran</t>
  </si>
  <si>
    <t>Kuželák  Dalibor</t>
  </si>
  <si>
    <t>Švarc  Stanislav</t>
  </si>
  <si>
    <t>Obročník  Jaroslav</t>
  </si>
  <si>
    <t>Pěnkava Vladimír</t>
  </si>
  <si>
    <t>Ostenová  Jitka</t>
  </si>
  <si>
    <t>Vavřičková  Kateřina</t>
  </si>
  <si>
    <t>Jindříšková Iveta</t>
  </si>
  <si>
    <t>Horníková Alexandra</t>
  </si>
  <si>
    <t>Gurtler Grit</t>
  </si>
  <si>
    <t>Bráchová Zuzana</t>
  </si>
  <si>
    <t>Madurkay  Petr</t>
  </si>
  <si>
    <t xml:space="preserve">Vácha  Petr </t>
  </si>
  <si>
    <t>Ježdík  Robert</t>
  </si>
  <si>
    <t>Brácha Leoš</t>
  </si>
  <si>
    <t>Sova Viktor</t>
  </si>
  <si>
    <t>Prause Petr</t>
  </si>
  <si>
    <t>Středa Daniel</t>
  </si>
  <si>
    <t>Bláha  Jáchym</t>
  </si>
  <si>
    <t>Černík Libor</t>
  </si>
  <si>
    <t>Šidák Miroslav</t>
  </si>
  <si>
    <t>Vajgl Petr</t>
  </si>
  <si>
    <t>Baier Ralf</t>
  </si>
  <si>
    <t>Novotný  Tomáš</t>
  </si>
  <si>
    <t>Zajíc Pavel</t>
  </si>
  <si>
    <t>TR</t>
  </si>
  <si>
    <t>Žilková Miloslava</t>
  </si>
  <si>
    <t>Prejzová Jitka</t>
  </si>
  <si>
    <t>Karleová Karla</t>
  </si>
  <si>
    <t>Žeravová Markéta</t>
  </si>
  <si>
    <t>Stádníková Marcela</t>
  </si>
  <si>
    <t>Hanuláková Šárka</t>
  </si>
  <si>
    <t>Součková Monika</t>
  </si>
  <si>
    <t>Pečenková Tereza</t>
  </si>
  <si>
    <t>Prejzová Veronika</t>
  </si>
  <si>
    <t>Horáčková Lenka</t>
  </si>
  <si>
    <t>Kulhavá Zuzana</t>
  </si>
  <si>
    <t>Ďásková Eva</t>
  </si>
  <si>
    <t>Jindříšková Nikola</t>
  </si>
  <si>
    <t>Havlíček Filip</t>
  </si>
  <si>
    <t>Šlesinger Pavel</t>
  </si>
  <si>
    <t>Kulhavý Pavel</t>
  </si>
  <si>
    <t>Koutský Lukáš</t>
  </si>
  <si>
    <t>Szlaur Jan</t>
  </si>
  <si>
    <t>Havlíček Ondřej</t>
  </si>
  <si>
    <t>Hejna Josef</t>
  </si>
  <si>
    <t>Búll Aleš</t>
  </si>
  <si>
    <t>Hofschnaidr Pavel</t>
  </si>
  <si>
    <t>Kolář Roman</t>
  </si>
  <si>
    <t>Pohl Jiří</t>
  </si>
  <si>
    <t>Havlíček Šimon</t>
  </si>
  <si>
    <t>Holub Jiří</t>
  </si>
  <si>
    <t>Kovač  Jan</t>
  </si>
  <si>
    <t>Večerka  Josef</t>
  </si>
  <si>
    <t>Bryx Ondřej</t>
  </si>
  <si>
    <t>Sládek Pavel</t>
  </si>
  <si>
    <t>Horáček Vlastimil</t>
  </si>
  <si>
    <t>Vystrčil Libor</t>
  </si>
  <si>
    <t>Štursa Jan</t>
  </si>
  <si>
    <t>Souček Tomáš</t>
  </si>
  <si>
    <t>Habart Michal</t>
  </si>
  <si>
    <t>Machovec Jan</t>
  </si>
  <si>
    <t>Suchý Radek</t>
  </si>
  <si>
    <t>Hecl Jiří</t>
  </si>
  <si>
    <t>Kopec Piotr</t>
  </si>
  <si>
    <t>Žerava Ivo</t>
  </si>
  <si>
    <t>Kosina Jiří</t>
  </si>
  <si>
    <t>Nechanický Josef</t>
  </si>
  <si>
    <t>Kuncl David</t>
  </si>
  <si>
    <t>Rous Jiří</t>
  </si>
  <si>
    <t>Žerava Jakub</t>
  </si>
  <si>
    <t>Vondra Roman</t>
  </si>
  <si>
    <t>Dražinský Jan</t>
  </si>
  <si>
    <t>Vajs Jan</t>
  </si>
  <si>
    <t>Kosek Jiří</t>
  </si>
  <si>
    <t>Kunc Mikuláš</t>
  </si>
  <si>
    <t>CRB</t>
  </si>
  <si>
    <t>Beláček Luboš</t>
  </si>
  <si>
    <t>Kočí Josef</t>
  </si>
  <si>
    <t>Cerman František</t>
  </si>
  <si>
    <t>Špatenka Petr</t>
  </si>
  <si>
    <t>Brada Miroslav</t>
  </si>
  <si>
    <t>Kubánek Martin</t>
  </si>
  <si>
    <t>LB</t>
  </si>
  <si>
    <t>Dvořáková Petra</t>
  </si>
  <si>
    <t>Koráb  Ladislav</t>
  </si>
  <si>
    <t>Pospíšil David</t>
  </si>
  <si>
    <t>Prejza Tomáš</t>
  </si>
  <si>
    <t>Kubát Karel</t>
  </si>
  <si>
    <t>Ragas Luděk</t>
  </si>
  <si>
    <t>Sanders Lukas</t>
  </si>
  <si>
    <t>HB</t>
  </si>
  <si>
    <t>Soukup Petr</t>
  </si>
  <si>
    <t>Bareš Jan</t>
  </si>
  <si>
    <t>Holub Petr</t>
  </si>
  <si>
    <t>Stoklasa Ondřej</t>
  </si>
  <si>
    <t>Pavel Daniel</t>
  </si>
  <si>
    <t>Obročníková  Dobromila</t>
  </si>
  <si>
    <t>Stoklasa Matěj</t>
  </si>
  <si>
    <t>Viktorín Petr</t>
  </si>
  <si>
    <t>Herotová Jana</t>
  </si>
  <si>
    <t>Juniori</t>
  </si>
  <si>
    <t>Nechanická Tereza</t>
  </si>
  <si>
    <t>Šolcová Anna</t>
  </si>
  <si>
    <t>Kubánková Barbora</t>
  </si>
  <si>
    <t>Šromová Sára</t>
  </si>
  <si>
    <t>Minies</t>
  </si>
  <si>
    <t>Rous Jiří ml.</t>
  </si>
  <si>
    <t>Sládek Jan</t>
  </si>
  <si>
    <t>Bryxová Nikola</t>
  </si>
  <si>
    <t>Kosina Ctibor</t>
  </si>
  <si>
    <t>Hošek Pavel nejml.</t>
  </si>
  <si>
    <t>Herotová Magdalena</t>
  </si>
  <si>
    <t>Šidák Adam</t>
  </si>
  <si>
    <t>Kubánková Adéla</t>
  </si>
  <si>
    <t>Sládková Barbora</t>
  </si>
  <si>
    <t>30.10.</t>
  </si>
  <si>
    <t>23.10.</t>
  </si>
  <si>
    <t>2.10.</t>
  </si>
  <si>
    <t>Laifr Tomáš</t>
  </si>
  <si>
    <t>Madurkayová Lenka</t>
  </si>
  <si>
    <t>Majerová Věra</t>
  </si>
  <si>
    <t>Štůrala Richard</t>
  </si>
  <si>
    <t>Dudich Alexandr</t>
  </si>
  <si>
    <t>Bikár Jan</t>
  </si>
  <si>
    <t>Jelínek Josef</t>
  </si>
  <si>
    <t>Kolínko Ladislav</t>
  </si>
  <si>
    <t>Kučera Přemysl</t>
  </si>
  <si>
    <t>Svoboda Oldřich</t>
  </si>
  <si>
    <t>Kejval Jaroslav</t>
  </si>
  <si>
    <t>Hýbner Aleš</t>
  </si>
  <si>
    <t>Vilgoš Jaroslav</t>
  </si>
  <si>
    <t>Klabouch Jiří</t>
  </si>
  <si>
    <t>Bečkovská Lenka</t>
  </si>
  <si>
    <t>Karbusický Zdeněk</t>
  </si>
  <si>
    <t>Gonzalezová Anna</t>
  </si>
  <si>
    <t>Sodja Michal</t>
  </si>
  <si>
    <t>Szeczenyi Vít</t>
  </si>
  <si>
    <t>Pořízková Julie</t>
  </si>
  <si>
    <t>Pořízka Denis</t>
  </si>
  <si>
    <t>Kubeček Lukáš</t>
  </si>
  <si>
    <t>Červinka Martin</t>
  </si>
  <si>
    <t>Štruncová Lenka</t>
  </si>
  <si>
    <t>Záhorková Kateřina</t>
  </si>
  <si>
    <t>Pavlíček Jiří</t>
  </si>
  <si>
    <t>Habart Tina</t>
  </si>
  <si>
    <t>Toman Pavel</t>
  </si>
  <si>
    <t>Janouch Zbyněk</t>
  </si>
  <si>
    <t>Urban Jakub</t>
  </si>
  <si>
    <t>Pavlík Martin</t>
  </si>
  <si>
    <t>Vavřina Jakub</t>
  </si>
  <si>
    <t>Dvořák Pavel</t>
  </si>
  <si>
    <t>Bláha Jáchym</t>
  </si>
  <si>
    <t>Opletal Jan</t>
  </si>
  <si>
    <t>Držmíšková Pavlína</t>
  </si>
  <si>
    <t>Pixová Adéla</t>
  </si>
  <si>
    <t>Muller Martin</t>
  </si>
  <si>
    <t>Pokorný Jan</t>
  </si>
  <si>
    <t>Hluštík Lubomír</t>
  </si>
  <si>
    <t>Suchardová Johana</t>
  </si>
  <si>
    <t>Schulz Alois</t>
  </si>
  <si>
    <t>Záhorka Petr</t>
  </si>
  <si>
    <t>Truxa Vladimír</t>
  </si>
  <si>
    <t>Chadimová Zuzana</t>
  </si>
  <si>
    <t>Kučera Richard</t>
  </si>
  <si>
    <t>Cimpl Pavel</t>
  </si>
  <si>
    <t>Švanda Pavel</t>
  </si>
  <si>
    <t>Dvořák Tomáš</t>
  </si>
  <si>
    <t>Holub Matyáš Matouš</t>
  </si>
  <si>
    <t>Šindelář Stanislav</t>
  </si>
  <si>
    <t>Orság Jaroslav</t>
  </si>
  <si>
    <t>Novák Libor</t>
  </si>
  <si>
    <t>Heřmanová Lenka</t>
  </si>
  <si>
    <t>Šmídová Lenka</t>
  </si>
  <si>
    <t>Janík Richard</t>
  </si>
  <si>
    <t>Šmída Pavel</t>
  </si>
  <si>
    <t>Bondra Jan</t>
  </si>
  <si>
    <t>Mrázek Daniel</t>
  </si>
  <si>
    <t>Janík Aleš</t>
  </si>
  <si>
    <t>Fasura Ondřej</t>
  </si>
  <si>
    <t>Novák Jindřich</t>
  </si>
  <si>
    <t>Čihula Martin</t>
  </si>
  <si>
    <t>Rychtaříková Jana</t>
  </si>
  <si>
    <t>Krtička Jan</t>
  </si>
  <si>
    <t>Čihula Vojtěch</t>
  </si>
  <si>
    <t>Koutský Vojtěch</t>
  </si>
  <si>
    <t>13.11.</t>
  </si>
  <si>
    <t>5.2.</t>
  </si>
  <si>
    <t>Brada Vladimír</t>
  </si>
  <si>
    <t>Klement Petr</t>
  </si>
  <si>
    <t>Mrózková Petra</t>
  </si>
  <si>
    <t>Drahoš Michal</t>
  </si>
  <si>
    <t>Šmíd Tomáš</t>
  </si>
  <si>
    <t>Brada Adam</t>
  </si>
  <si>
    <t>Avg.</t>
  </si>
  <si>
    <t>12.2.</t>
  </si>
  <si>
    <t>Pícha Pavel</t>
  </si>
  <si>
    <t>Štička Zdeněk</t>
  </si>
  <si>
    <t>Provazníková Marianna</t>
  </si>
  <si>
    <t>Fér Ondřej</t>
  </si>
  <si>
    <t>Stárek Josef</t>
  </si>
  <si>
    <t>Klement Pavel</t>
  </si>
  <si>
    <t>Pospíšilová Jana</t>
  </si>
  <si>
    <t>Vácha Petr</t>
  </si>
  <si>
    <t>Trögler Hanuš</t>
  </si>
  <si>
    <t>Vaněk Martin</t>
  </si>
  <si>
    <t>Kosina Vlastimil</t>
  </si>
  <si>
    <t>Maralík Petr sen.</t>
  </si>
  <si>
    <t>Janíková Anna</t>
  </si>
  <si>
    <t>Vilgoš Robin</t>
  </si>
  <si>
    <t>Kosinová Anna</t>
  </si>
  <si>
    <t>Žleby</t>
  </si>
  <si>
    <t>Římov</t>
  </si>
  <si>
    <t>Cholt.</t>
  </si>
  <si>
    <t>Adršp.</t>
  </si>
  <si>
    <t>Lico.</t>
  </si>
  <si>
    <t>Skal.</t>
  </si>
  <si>
    <t>Kokoř.</t>
  </si>
  <si>
    <t>12.3.</t>
  </si>
  <si>
    <t>Šafr Martin</t>
  </si>
  <si>
    <t>Gavriněv Vladimír</t>
  </si>
  <si>
    <t>Trhoň Pavel</t>
  </si>
  <si>
    <t>Šafrová Eliška</t>
  </si>
  <si>
    <t>Čejpová Kateřina</t>
  </si>
  <si>
    <t>Malá Hana</t>
  </si>
  <si>
    <t>Madurkay Michal</t>
  </si>
  <si>
    <t>Plašil Miroslav</t>
  </si>
  <si>
    <t>Valášek Adam</t>
  </si>
  <si>
    <t>Vilgoš Dominik</t>
  </si>
  <si>
    <t>Horáček Miroslav</t>
  </si>
  <si>
    <t>Osten Pavel</t>
  </si>
  <si>
    <t>Novotný Miroslav</t>
  </si>
  <si>
    <t>Hušek Antonín</t>
  </si>
  <si>
    <t>Faust Petr</t>
  </si>
  <si>
    <t>Zámečník David</t>
  </si>
  <si>
    <t>Patyková Gabriela</t>
  </si>
  <si>
    <t>Holubová Jana</t>
  </si>
  <si>
    <t>Trejbal Matyáš</t>
  </si>
  <si>
    <t>Faust Patrik</t>
  </si>
  <si>
    <t>Novotná Alžběta</t>
  </si>
  <si>
    <t>Mikulka Ondřej</t>
  </si>
  <si>
    <t>Pernš.</t>
  </si>
  <si>
    <t>30.4.</t>
  </si>
  <si>
    <t>Ústí</t>
  </si>
  <si>
    <t>21.5.</t>
  </si>
  <si>
    <t>Vogt da Silva Rubens</t>
  </si>
  <si>
    <t>Kučerová Jarmila</t>
  </si>
  <si>
    <t>Hladil Milan</t>
  </si>
  <si>
    <t>Kučera Pavel</t>
  </si>
  <si>
    <t>Šašek Ladislav</t>
  </si>
  <si>
    <t>Gebauer Jiří</t>
  </si>
  <si>
    <t>Rožnovský Tomáš</t>
  </si>
  <si>
    <t>Palupčík Simon</t>
  </si>
  <si>
    <t>Čepela Jan</t>
  </si>
  <si>
    <t>Šašková Renata</t>
  </si>
  <si>
    <t>Louthan Ondřej</t>
  </si>
  <si>
    <t>Mach Silvestr</t>
  </si>
  <si>
    <t>Bartošík Antonín</t>
  </si>
  <si>
    <t>Habáň David</t>
  </si>
  <si>
    <t>Hrnčárek Aleš</t>
  </si>
  <si>
    <t>Buchta Ivan</t>
  </si>
  <si>
    <t>Trs Pavel</t>
  </si>
  <si>
    <t>Koubek Ondřej</t>
  </si>
  <si>
    <t>Bartošík Jan</t>
  </si>
  <si>
    <t>Ivánek Libor</t>
  </si>
  <si>
    <t>Borek Tomáš</t>
  </si>
  <si>
    <t>Kappel Václav</t>
  </si>
  <si>
    <t>Edlman Petr</t>
  </si>
  <si>
    <t>Hromčík Martin</t>
  </si>
  <si>
    <t>Erbenová Monika</t>
  </si>
  <si>
    <t>Peška Dalibor</t>
  </si>
  <si>
    <t>Homola Ladislav</t>
  </si>
  <si>
    <t>Omelka Jaroslav</t>
  </si>
  <si>
    <t>Kluka Jan</t>
  </si>
  <si>
    <t>Mucalík Jan</t>
  </si>
  <si>
    <t>Pešková Zuzana</t>
  </si>
  <si>
    <t>Ivánek Libor ml.</t>
  </si>
  <si>
    <t>Bartošík Pavel</t>
  </si>
  <si>
    <t>Bartošík Michal</t>
  </si>
  <si>
    <t>Hrnčárková Vendula</t>
  </si>
  <si>
    <t>Hrnčárek Adam</t>
  </si>
  <si>
    <t>Erbenová Michaela</t>
  </si>
  <si>
    <t>Blahušová Martina</t>
  </si>
  <si>
    <t>Rousová Barbora</t>
  </si>
  <si>
    <t>Edlman David</t>
  </si>
  <si>
    <t>Trsová Zoe</t>
  </si>
  <si>
    <t>Hromčík Štěpán</t>
  </si>
  <si>
    <t>Palupčíková Karolína</t>
  </si>
  <si>
    <t>Revaj Petr</t>
  </si>
  <si>
    <t>F junior</t>
  </si>
  <si>
    <t>Romanova Anastaziia</t>
  </si>
  <si>
    <t>Nižnanský Petr</t>
  </si>
  <si>
    <t>Hron Jan</t>
  </si>
  <si>
    <t>Prokudin Anatolii</t>
  </si>
  <si>
    <t>Hamburg Alexandr</t>
  </si>
  <si>
    <t>Slánský Martin</t>
  </si>
  <si>
    <t>Malá Petra</t>
  </si>
  <si>
    <t>Malý Petr</t>
  </si>
  <si>
    <t>Malý Martin</t>
  </si>
  <si>
    <t>Kučera Petr</t>
  </si>
  <si>
    <t>Habart Julia</t>
  </si>
  <si>
    <t>Kuncl Matyáš</t>
  </si>
  <si>
    <t>Kunclová Valerie</t>
  </si>
  <si>
    <t>Pilný Tomáš sen.</t>
  </si>
  <si>
    <t>Vrchl.</t>
  </si>
  <si>
    <t>28.5.</t>
  </si>
  <si>
    <t>Spirig Tomáš</t>
  </si>
  <si>
    <t>Holzmannová Pavla</t>
  </si>
  <si>
    <t>Prokeš Jaroslav</t>
  </si>
  <si>
    <t>Šafránek Petr</t>
  </si>
  <si>
    <t>Navrátilová Radka</t>
  </si>
  <si>
    <t>Horáková Lucie</t>
  </si>
  <si>
    <t>Žák Milan</t>
  </si>
  <si>
    <t>Korábečný Zdeněk</t>
  </si>
  <si>
    <t>Juríček Martin</t>
  </si>
  <si>
    <t>Habart Linda</t>
  </si>
  <si>
    <t>Josková Tereza</t>
  </si>
  <si>
    <t>Tesař Miroslav</t>
  </si>
  <si>
    <t>Siegel Viktor</t>
  </si>
  <si>
    <t>Navrátilová Ema</t>
  </si>
  <si>
    <t>Kopecký Roman</t>
  </si>
  <si>
    <t>Lojza Matyáš</t>
  </si>
  <si>
    <t>Holzmannová Ema</t>
  </si>
  <si>
    <t>Koutská Hana</t>
  </si>
  <si>
    <t>Hradec</t>
  </si>
  <si>
    <t>4.6.</t>
  </si>
  <si>
    <t>Wild Sylvie</t>
  </si>
  <si>
    <t>Doležal Timon</t>
  </si>
  <si>
    <t>Bedl.</t>
  </si>
  <si>
    <t>11.6.</t>
  </si>
  <si>
    <t>Horák Adam</t>
  </si>
  <si>
    <t>Čuba Ludvík</t>
  </si>
  <si>
    <t>Búbela Robert</t>
  </si>
  <si>
    <t>Viceník Petr</t>
  </si>
  <si>
    <t>Kocfelda Jiří</t>
  </si>
  <si>
    <t>Krejča Pavel</t>
  </si>
  <si>
    <t>Martinkovič Patrik</t>
  </si>
  <si>
    <t>Rogl Tomáš</t>
  </si>
  <si>
    <t>Miroslav Matyska</t>
  </si>
  <si>
    <t>Pospíšil Jaroslav</t>
  </si>
  <si>
    <t>Jakešová Hedvika</t>
  </si>
  <si>
    <t>Búbelová Lenka</t>
  </si>
  <si>
    <t>Kocfeldová Lenka</t>
  </si>
  <si>
    <t>Melichárková Zuzana</t>
  </si>
  <si>
    <t>Otáhalová Martina</t>
  </si>
  <si>
    <t>Kremlová Veronika</t>
  </si>
  <si>
    <t>Plinta Miroslav</t>
  </si>
  <si>
    <t>Martinkovič Jan</t>
  </si>
  <si>
    <t>Čubová Sára</t>
  </si>
  <si>
    <t>Čubová Barbora</t>
  </si>
  <si>
    <t>Jakeš Matyáš</t>
  </si>
  <si>
    <t>Kašná Nela</t>
  </si>
  <si>
    <t>Zöllich Artur</t>
  </si>
  <si>
    <t>Zbranková Eva</t>
  </si>
  <si>
    <t>Horníček Martin</t>
  </si>
  <si>
    <t>Nováková Renáta</t>
  </si>
  <si>
    <t>Hrachovec Jiří</t>
  </si>
  <si>
    <t>Repák Pavel</t>
  </si>
  <si>
    <t>Jošt Vladimír</t>
  </si>
  <si>
    <t>Zöllich Jiří</t>
  </si>
  <si>
    <t>Korábečný Jaromír</t>
  </si>
  <si>
    <t>Ondrušík Miroslav</t>
  </si>
  <si>
    <t>Šašek Alexandr</t>
  </si>
  <si>
    <t>Sklenář Jakub</t>
  </si>
  <si>
    <t>Jakeš Tadeáš</t>
  </si>
  <si>
    <t>Matysková Šarlota</t>
  </si>
  <si>
    <t>Matyska Samuel</t>
  </si>
  <si>
    <t>Otáhal Tomáš</t>
  </si>
  <si>
    <t>Čubová Markéta</t>
  </si>
  <si>
    <t>Kremel Štěpán</t>
  </si>
  <si>
    <t>Němč.</t>
  </si>
  <si>
    <t>25.6.</t>
  </si>
  <si>
    <t>Búllová Marie</t>
  </si>
  <si>
    <t>Lavická Markéta</t>
  </si>
  <si>
    <t>Lavický Petr</t>
  </si>
  <si>
    <t>Vajglová Karolina</t>
  </si>
  <si>
    <t>Velík.</t>
  </si>
  <si>
    <t>16.7.</t>
  </si>
  <si>
    <t>Jurík Marian</t>
  </si>
  <si>
    <t>Lukáč Zdeněk</t>
  </si>
  <si>
    <t>Maralíková Jaroslava</t>
  </si>
  <si>
    <t>Kuča Pavel</t>
  </si>
  <si>
    <t>Tajzich Jan</t>
  </si>
  <si>
    <t>Madurkay Petr</t>
  </si>
  <si>
    <t>Brabcová Eliška</t>
  </si>
  <si>
    <t>20.8.</t>
  </si>
  <si>
    <t>Vajdová Daniela</t>
  </si>
  <si>
    <t>Litwin Marcin</t>
  </si>
  <si>
    <t>Kácha Ladislav</t>
  </si>
  <si>
    <t>Graczova Lenka</t>
  </si>
  <si>
    <t>Koucká Martina</t>
  </si>
  <si>
    <t>Frélich Martin</t>
  </si>
  <si>
    <t>Motyčka Pavel</t>
  </si>
  <si>
    <t>Špringl Jan</t>
  </si>
  <si>
    <t>Seibert Zdeněk</t>
  </si>
  <si>
    <t>Schmeid Filip</t>
  </si>
  <si>
    <t>Musil Martin</t>
  </si>
  <si>
    <t>Žitník Štěpán</t>
  </si>
  <si>
    <t>Landyšová Nicol</t>
  </si>
  <si>
    <t>Koucká Matylda</t>
  </si>
  <si>
    <t>Korábová Denisa</t>
  </si>
  <si>
    <t>Koucká Alžběta</t>
  </si>
  <si>
    <t>Král Patrik</t>
  </si>
  <si>
    <t>10.9.</t>
  </si>
  <si>
    <t>17.9.</t>
  </si>
  <si>
    <t>Podstatný Ivo</t>
  </si>
  <si>
    <t>Studený Vladimír</t>
  </si>
  <si>
    <t>Vinš Petr</t>
  </si>
  <si>
    <t>Korábová Šárka</t>
  </si>
  <si>
    <t>Novák Jindřich jr.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</si>
</sst>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0"/>
      <color theme="1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color indexed="8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5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3" borderId="0" xfId="0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4" fillId="4" borderId="0" xfId="1" applyFont="1" applyFill="1" applyAlignment="1">
      <alignment horizontal="center"/>
    </xf>
    <xf numFmtId="0" fontId="4" fillId="4" borderId="0" xfId="1" applyFont="1" applyFill="1"/>
    <xf numFmtId="0" fontId="4" fillId="4" borderId="0" xfId="1" applyFont="1" applyFill="1" applyAlignment="1">
      <alignment horizontal="right"/>
    </xf>
    <xf numFmtId="0" fontId="5" fillId="4" borderId="0" xfId="1" applyFont="1" applyFill="1" applyAlignment="1">
      <alignment horizontal="center"/>
    </xf>
    <xf numFmtId="2" fontId="5" fillId="4" borderId="0" xfId="1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3" fillId="4" borderId="0" xfId="0" applyFont="1" applyFill="1"/>
    <xf numFmtId="0" fontId="6" fillId="0" borderId="0" xfId="1" applyFont="1" applyAlignment="1">
      <alignment horizontal="center"/>
    </xf>
    <xf numFmtId="0" fontId="6" fillId="0" borderId="0" xfId="1" applyFont="1"/>
    <xf numFmtId="2" fontId="6" fillId="0" borderId="0" xfId="1" applyNumberFormat="1" applyFont="1" applyAlignment="1">
      <alignment horizontal="right"/>
    </xf>
    <xf numFmtId="2" fontId="6" fillId="0" borderId="0" xfId="1" applyNumberFormat="1" applyFont="1"/>
    <xf numFmtId="0" fontId="6" fillId="3" borderId="0" xfId="1" applyFont="1" applyFill="1" applyAlignment="1">
      <alignment horizontal="center"/>
    </xf>
    <xf numFmtId="0" fontId="1" fillId="3" borderId="0" xfId="1" applyFill="1" applyAlignment="1">
      <alignment horizontal="center"/>
    </xf>
    <xf numFmtId="2" fontId="1" fillId="0" borderId="0" xfId="1" applyNumberFormat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2" fontId="6" fillId="0" borderId="1" xfId="1" applyNumberFormat="1" applyFont="1" applyBorder="1" applyAlignment="1">
      <alignment horizontal="right"/>
    </xf>
    <xf numFmtId="2" fontId="6" fillId="0" borderId="1" xfId="1" applyNumberFormat="1" applyFont="1" applyBorder="1"/>
    <xf numFmtId="0" fontId="6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0" fontId="4" fillId="0" borderId="1" xfId="1" applyFont="1" applyBorder="1" applyAlignment="1">
      <alignment horizontal="right"/>
    </xf>
    <xf numFmtId="0" fontId="4" fillId="3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2" fontId="5" fillId="0" borderId="1" xfId="1" applyNumberFormat="1" applyFont="1" applyBorder="1" applyAlignment="1">
      <alignment horizontal="center"/>
    </xf>
    <xf numFmtId="2" fontId="3" fillId="3" borderId="0" xfId="0" applyNumberFormat="1" applyFont="1" applyFill="1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/>
    <xf numFmtId="0" fontId="4" fillId="2" borderId="0" xfId="1" applyFont="1" applyFill="1" applyAlignment="1">
      <alignment horizontal="right"/>
    </xf>
    <xf numFmtId="0" fontId="4" fillId="3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0" xfId="1" applyFont="1" applyFill="1" applyAlignment="1">
      <alignment horizontal="center"/>
    </xf>
    <xf numFmtId="2" fontId="5" fillId="2" borderId="0" xfId="1" applyNumberFormat="1" applyFont="1" applyFill="1" applyAlignment="1">
      <alignment horizontal="center"/>
    </xf>
    <xf numFmtId="0" fontId="6" fillId="0" borderId="0" xfId="2" applyFont="1" applyAlignment="1">
      <alignment wrapText="1"/>
    </xf>
    <xf numFmtId="0" fontId="1" fillId="0" borderId="1" xfId="1" applyBorder="1" applyAlignment="1">
      <alignment horizontal="center"/>
    </xf>
    <xf numFmtId="0" fontId="1" fillId="0" borderId="1" xfId="1" applyBorder="1"/>
    <xf numFmtId="0" fontId="4" fillId="4" borderId="0" xfId="2" applyFont="1" applyFill="1" applyAlignment="1">
      <alignment wrapText="1"/>
    </xf>
    <xf numFmtId="0" fontId="1" fillId="4" borderId="0" xfId="1" applyFill="1"/>
    <xf numFmtId="0" fontId="1" fillId="4" borderId="0" xfId="1" applyFill="1" applyAlignment="1">
      <alignment horizontal="center"/>
    </xf>
    <xf numFmtId="2" fontId="1" fillId="4" borderId="0" xfId="1" applyNumberFormat="1" applyFill="1" applyAlignment="1">
      <alignment horizontal="center"/>
    </xf>
    <xf numFmtId="2" fontId="1" fillId="0" borderId="0" xfId="1" applyNumberFormat="1" applyAlignment="1">
      <alignment horizontal="right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4" borderId="0" xfId="1" applyFont="1" applyFill="1"/>
    <xf numFmtId="0" fontId="1" fillId="0" borderId="1" xfId="1" applyBorder="1" applyAlignment="1">
      <alignment horizontal="right"/>
    </xf>
    <xf numFmtId="0" fontId="1" fillId="0" borderId="2" xfId="1" applyBorder="1" applyAlignment="1">
      <alignment horizontal="center"/>
    </xf>
    <xf numFmtId="0" fontId="1" fillId="0" borderId="2" xfId="1" applyBorder="1"/>
    <xf numFmtId="0" fontId="1" fillId="0" borderId="2" xfId="1" applyBorder="1" applyAlignment="1">
      <alignment horizontal="right"/>
    </xf>
    <xf numFmtId="0" fontId="1" fillId="3" borderId="2" xfId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0" fontId="6" fillId="4" borderId="0" xfId="1" applyFont="1" applyFill="1"/>
    <xf numFmtId="0" fontId="3" fillId="5" borderId="0" xfId="0" applyFont="1" applyFill="1" applyAlignment="1">
      <alignment horizontal="center"/>
    </xf>
    <xf numFmtId="0" fontId="6" fillId="5" borderId="0" xfId="1" applyFont="1" applyFill="1" applyAlignment="1">
      <alignment horizontal="center"/>
    </xf>
  </cellXfs>
  <cellStyles count="3">
    <cellStyle name="Normální" xfId="0" builtinId="0"/>
    <cellStyle name="Normální 2" xfId="1" xr:uid="{00000000-0005-0000-0000-000001000000}"/>
    <cellStyle name="normální_List1" xfId="2" xr:uid="{00000000-0005-0000-0000-000002000000}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85"/>
  <sheetViews>
    <sheetView tabSelected="1" zoomScaleNormal="100" workbookViewId="0">
      <pane xSplit="5" topLeftCell="F1" activePane="topRight" state="frozen"/>
      <selection pane="topRight" activeCell="A314" sqref="A314:XFD314"/>
    </sheetView>
  </sheetViews>
  <sheetFormatPr defaultRowHeight="12.75" x14ac:dyDescent="0.2"/>
  <cols>
    <col min="1" max="1" width="6.5703125" style="1" customWidth="1"/>
    <col min="2" max="2" width="20.140625" style="2" customWidth="1"/>
    <col min="3" max="3" width="3.85546875" style="2" customWidth="1"/>
    <col min="4" max="4" width="6.7109375" style="3" customWidth="1"/>
    <col min="5" max="5" width="7.42578125" style="2" customWidth="1"/>
    <col min="6" max="6" width="7.140625" style="4" customWidth="1"/>
    <col min="7" max="7" width="7.140625" style="1" customWidth="1"/>
    <col min="8" max="8" width="7.140625" style="4" customWidth="1"/>
    <col min="9" max="9" width="7.140625" style="1" customWidth="1"/>
    <col min="10" max="10" width="7.140625" style="4" customWidth="1"/>
    <col min="11" max="11" width="7.140625" style="1" customWidth="1"/>
    <col min="12" max="12" width="7.140625" style="4" customWidth="1"/>
    <col min="13" max="13" width="7.140625" style="1" customWidth="1"/>
    <col min="14" max="14" width="7.140625" style="4" customWidth="1"/>
    <col min="15" max="15" width="7.140625" style="1" customWidth="1"/>
    <col min="16" max="16" width="7.140625" style="4" customWidth="1"/>
    <col min="17" max="17" width="7.140625" style="1" customWidth="1"/>
    <col min="18" max="18" width="7.140625" style="4" customWidth="1"/>
    <col min="19" max="19" width="7.140625" style="5" customWidth="1"/>
    <col min="20" max="20" width="7.140625" style="4" customWidth="1"/>
    <col min="21" max="21" width="7.140625" style="5" customWidth="1"/>
    <col min="22" max="22" width="7.140625" style="4" customWidth="1"/>
    <col min="23" max="23" width="7.140625" style="5" customWidth="1"/>
    <col min="24" max="24" width="7.140625" style="4" customWidth="1"/>
    <col min="25" max="25" width="7.140625" style="5" customWidth="1"/>
    <col min="26" max="26" width="7.140625" style="4" customWidth="1"/>
    <col min="27" max="27" width="7.140625" style="5" customWidth="1"/>
    <col min="28" max="28" width="7.28515625" style="4" customWidth="1"/>
    <col min="29" max="29" width="7.140625" style="5" customWidth="1"/>
    <col min="30" max="30" width="7.140625" style="4" customWidth="1"/>
    <col min="31" max="31" width="7.140625" style="5" customWidth="1"/>
    <col min="32" max="32" width="7.140625" style="4" customWidth="1"/>
    <col min="33" max="33" width="7.140625" style="5" customWidth="1"/>
    <col min="34" max="34" width="7.140625" style="4" customWidth="1"/>
    <col min="35" max="35" width="7.140625" style="5" customWidth="1"/>
    <col min="36" max="36" width="7.140625" style="4" customWidth="1"/>
    <col min="37" max="37" width="7.140625" style="5" customWidth="1"/>
    <col min="38" max="38" width="7.140625" style="4" customWidth="1"/>
    <col min="39" max="39" width="7.140625" style="5" customWidth="1"/>
    <col min="40" max="16384" width="9.140625" style="2"/>
  </cols>
  <sheetData>
    <row r="1" spans="1:39" ht="15" customHeight="1" x14ac:dyDescent="0.2">
      <c r="F1" s="4">
        <v>1</v>
      </c>
      <c r="H1" s="4">
        <v>2</v>
      </c>
      <c r="J1" s="4">
        <v>3</v>
      </c>
      <c r="L1" s="4">
        <v>4</v>
      </c>
      <c r="N1" s="4">
        <v>5</v>
      </c>
      <c r="P1" s="4">
        <v>6</v>
      </c>
      <c r="R1" s="4">
        <v>7</v>
      </c>
      <c r="T1" s="4">
        <v>8</v>
      </c>
      <c r="V1" s="4">
        <v>9</v>
      </c>
      <c r="X1" s="4">
        <v>10</v>
      </c>
      <c r="Z1" s="4">
        <v>11</v>
      </c>
      <c r="AB1" s="4">
        <v>12</v>
      </c>
      <c r="AD1" s="4">
        <v>13</v>
      </c>
      <c r="AF1" s="4">
        <v>14</v>
      </c>
      <c r="AH1" s="4">
        <v>15</v>
      </c>
      <c r="AJ1" s="4">
        <v>16</v>
      </c>
      <c r="AL1" s="4">
        <v>17</v>
      </c>
    </row>
    <row r="2" spans="1:39" ht="15" customHeight="1" x14ac:dyDescent="0.2">
      <c r="F2" s="4" t="s">
        <v>250</v>
      </c>
      <c r="H2" s="4" t="s">
        <v>251</v>
      </c>
      <c r="J2" s="4" t="s">
        <v>253</v>
      </c>
      <c r="L2" s="4" t="s">
        <v>252</v>
      </c>
      <c r="N2" s="4" t="s">
        <v>254</v>
      </c>
      <c r="P2" s="4" t="s">
        <v>255</v>
      </c>
      <c r="R2" s="4" t="s">
        <v>256</v>
      </c>
      <c r="T2" s="4" t="s">
        <v>280</v>
      </c>
      <c r="V2" s="4" t="s">
        <v>282</v>
      </c>
      <c r="X2" s="4" t="s">
        <v>343</v>
      </c>
      <c r="Z2" s="4" t="s">
        <v>363</v>
      </c>
      <c r="AB2" s="4" t="s">
        <v>367</v>
      </c>
      <c r="AD2" s="4" t="s">
        <v>409</v>
      </c>
      <c r="AF2" s="4" t="s">
        <v>415</v>
      </c>
      <c r="AH2" s="4" t="s">
        <v>255</v>
      </c>
      <c r="AJ2" s="4" t="s">
        <v>282</v>
      </c>
      <c r="AL2" s="4" t="s">
        <v>254</v>
      </c>
    </row>
    <row r="3" spans="1:39" s="7" customFormat="1" ht="15" customHeight="1" thickBot="1" x14ac:dyDescent="0.25">
      <c r="A3" s="6"/>
      <c r="D3" s="8"/>
      <c r="F3" s="9" t="s">
        <v>157</v>
      </c>
      <c r="G3" s="6"/>
      <c r="H3" s="9" t="s">
        <v>156</v>
      </c>
      <c r="I3" s="6"/>
      <c r="J3" s="9" t="s">
        <v>155</v>
      </c>
      <c r="K3" s="6"/>
      <c r="L3" s="9" t="s">
        <v>225</v>
      </c>
      <c r="M3" s="6"/>
      <c r="N3" s="9" t="s">
        <v>226</v>
      </c>
      <c r="O3" s="6"/>
      <c r="P3" s="9" t="s">
        <v>234</v>
      </c>
      <c r="Q3" s="6"/>
      <c r="R3" s="9" t="s">
        <v>257</v>
      </c>
      <c r="S3" s="10"/>
      <c r="T3" s="9" t="s">
        <v>281</v>
      </c>
      <c r="U3" s="10"/>
      <c r="V3" s="9" t="s">
        <v>283</v>
      </c>
      <c r="W3" s="10"/>
      <c r="X3" s="9" t="s">
        <v>344</v>
      </c>
      <c r="Y3" s="10"/>
      <c r="Z3" s="9" t="s">
        <v>364</v>
      </c>
      <c r="AA3" s="10"/>
      <c r="AB3" s="9" t="s">
        <v>368</v>
      </c>
      <c r="AC3" s="10"/>
      <c r="AD3" s="9" t="s">
        <v>410</v>
      </c>
      <c r="AE3" s="10"/>
      <c r="AF3" s="9" t="s">
        <v>416</v>
      </c>
      <c r="AG3" s="10"/>
      <c r="AH3" s="9" t="s">
        <v>424</v>
      </c>
      <c r="AI3" s="10"/>
      <c r="AJ3" s="9" t="s">
        <v>442</v>
      </c>
      <c r="AK3" s="10"/>
      <c r="AL3" s="9" t="s">
        <v>443</v>
      </c>
      <c r="AM3" s="10"/>
    </row>
    <row r="4" spans="1:39" s="18" customFormat="1" ht="15" customHeight="1" thickTop="1" x14ac:dyDescent="0.2">
      <c r="A4" s="11" t="s">
        <v>0</v>
      </c>
      <c r="B4" s="12"/>
      <c r="C4" s="12"/>
      <c r="D4" s="13" t="s">
        <v>233</v>
      </c>
      <c r="E4" s="11" t="s">
        <v>1</v>
      </c>
      <c r="F4" s="11"/>
      <c r="G4" s="11"/>
      <c r="H4" s="11"/>
      <c r="I4" s="11"/>
      <c r="J4" s="14"/>
      <c r="K4" s="15"/>
      <c r="L4" s="16"/>
      <c r="M4" s="16"/>
      <c r="N4" s="16"/>
      <c r="O4" s="16"/>
      <c r="P4" s="16"/>
      <c r="Q4" s="16"/>
      <c r="R4" s="16"/>
      <c r="S4" s="17"/>
      <c r="T4" s="16"/>
      <c r="U4" s="17"/>
      <c r="V4" s="16"/>
      <c r="W4" s="17"/>
      <c r="X4" s="16"/>
      <c r="Y4" s="17"/>
      <c r="Z4" s="16"/>
      <c r="AA4" s="17"/>
      <c r="AB4" s="16"/>
      <c r="AC4" s="17"/>
      <c r="AD4" s="16"/>
      <c r="AE4" s="17"/>
      <c r="AF4" s="16"/>
      <c r="AG4" s="17"/>
      <c r="AH4" s="16"/>
      <c r="AI4" s="17"/>
      <c r="AJ4" s="16"/>
      <c r="AK4" s="17"/>
      <c r="AL4" s="16"/>
      <c r="AM4" s="17"/>
    </row>
    <row r="5" spans="1:39" ht="15" customHeight="1" x14ac:dyDescent="0.2">
      <c r="A5" s="19">
        <v>1</v>
      </c>
      <c r="B5" s="20" t="s">
        <v>2</v>
      </c>
      <c r="C5" s="20"/>
      <c r="D5" s="21">
        <f>AVERAGE(G5,I5,AA5,AG5,AM5)</f>
        <v>16.846499999999999</v>
      </c>
      <c r="E5" s="22">
        <f>SUM(F5,H5,Z5,AF5,AL5)</f>
        <v>150</v>
      </c>
      <c r="F5" s="23">
        <v>30</v>
      </c>
      <c r="G5" s="19">
        <v>17.190000000000001</v>
      </c>
      <c r="H5" s="23">
        <v>30</v>
      </c>
      <c r="I5" s="19">
        <v>16.13</v>
      </c>
      <c r="J5" s="24">
        <v>30</v>
      </c>
      <c r="K5" s="25">
        <v>14.685714285714285</v>
      </c>
      <c r="L5" s="4">
        <v>30</v>
      </c>
      <c r="M5" s="1">
        <v>15.93</v>
      </c>
      <c r="N5" s="4">
        <v>30</v>
      </c>
      <c r="O5" s="5">
        <v>14.8</v>
      </c>
      <c r="R5" s="4">
        <v>30</v>
      </c>
      <c r="S5" s="5">
        <v>15.67</v>
      </c>
      <c r="T5" s="4">
        <v>30</v>
      </c>
      <c r="U5" s="5">
        <v>15.5</v>
      </c>
      <c r="X5" s="4">
        <v>30</v>
      </c>
      <c r="Y5" s="5">
        <v>15.625</v>
      </c>
      <c r="Z5" s="4">
        <v>30</v>
      </c>
      <c r="AA5" s="5">
        <v>17.600000000000001</v>
      </c>
      <c r="AB5" s="4">
        <v>27</v>
      </c>
      <c r="AC5" s="5">
        <v>16.142856999999999</v>
      </c>
      <c r="AD5" s="4">
        <v>27</v>
      </c>
      <c r="AE5" s="5">
        <v>15.785714285714286</v>
      </c>
      <c r="AF5" s="4">
        <v>30</v>
      </c>
      <c r="AG5" s="5">
        <v>16.5</v>
      </c>
      <c r="AL5" s="4">
        <v>30</v>
      </c>
      <c r="AM5" s="5">
        <v>16.8125</v>
      </c>
    </row>
    <row r="6" spans="1:39" ht="15" customHeight="1" x14ac:dyDescent="0.2">
      <c r="A6" s="19">
        <v>2</v>
      </c>
      <c r="B6" s="20" t="s">
        <v>235</v>
      </c>
      <c r="C6" s="20"/>
      <c r="D6" s="21">
        <f>AVERAGE(G6,I6,K6,M6,O6,Q6,S6,U6,W6,Y6,AA6,AC6,AE6)</f>
        <v>15.762261904761905</v>
      </c>
      <c r="E6" s="22">
        <f>SUM(F6,H6,J6,L6,N6,P6,R6,T6,V6,X6,Z6,AB6,AD6)</f>
        <v>144</v>
      </c>
      <c r="F6" s="23"/>
      <c r="G6" s="5"/>
      <c r="H6" s="23"/>
      <c r="I6" s="19"/>
      <c r="J6" s="24"/>
      <c r="K6" s="25"/>
      <c r="O6" s="5"/>
      <c r="P6" s="4">
        <v>30</v>
      </c>
      <c r="Q6" s="5">
        <v>15.285714285714286</v>
      </c>
      <c r="R6" s="4">
        <v>27</v>
      </c>
      <c r="S6" s="5">
        <v>13.2</v>
      </c>
      <c r="V6" s="4">
        <v>30</v>
      </c>
      <c r="W6" s="5">
        <v>17.1875</v>
      </c>
      <c r="Z6" s="4">
        <v>27</v>
      </c>
      <c r="AA6" s="5">
        <v>17.066666666666666</v>
      </c>
      <c r="AD6" s="4">
        <v>30</v>
      </c>
      <c r="AE6" s="5">
        <v>16.071428571428573</v>
      </c>
    </row>
    <row r="7" spans="1:39" ht="15" customHeight="1" x14ac:dyDescent="0.2">
      <c r="A7" s="19">
        <v>3</v>
      </c>
      <c r="B7" s="20" t="s">
        <v>3</v>
      </c>
      <c r="C7" s="20"/>
      <c r="D7" s="21">
        <f>AVERAGE(O7,Y7,AI7,AK7,AM7)</f>
        <v>13.596666666666668</v>
      </c>
      <c r="E7" s="22">
        <f>SUM(N7,X7,AH7,AJ7,AL7)</f>
        <v>141</v>
      </c>
      <c r="F7" s="23">
        <v>24</v>
      </c>
      <c r="G7" s="5">
        <v>11.6875</v>
      </c>
      <c r="H7" s="23">
        <v>27</v>
      </c>
      <c r="I7" s="19">
        <v>11.31</v>
      </c>
      <c r="J7" s="24">
        <v>27</v>
      </c>
      <c r="K7" s="25">
        <v>12.8</v>
      </c>
      <c r="N7" s="4">
        <v>27</v>
      </c>
      <c r="O7" s="5">
        <v>13.733333333333333</v>
      </c>
      <c r="P7" s="4">
        <v>27</v>
      </c>
      <c r="Q7" s="5">
        <v>8.2142857142857135</v>
      </c>
      <c r="R7" s="4">
        <v>24</v>
      </c>
      <c r="S7" s="5">
        <v>11.8</v>
      </c>
      <c r="T7" s="4">
        <v>27</v>
      </c>
      <c r="U7" s="5">
        <v>12.625</v>
      </c>
      <c r="X7" s="4">
        <v>27</v>
      </c>
      <c r="Y7" s="5">
        <v>14.125</v>
      </c>
      <c r="Z7" s="4">
        <v>21</v>
      </c>
      <c r="AA7" s="5">
        <v>14.6</v>
      </c>
      <c r="AB7" s="4">
        <v>24</v>
      </c>
      <c r="AC7" s="5">
        <v>13.285714</v>
      </c>
      <c r="AD7" s="4">
        <v>24</v>
      </c>
      <c r="AE7" s="5">
        <v>15.571428571428571</v>
      </c>
      <c r="AH7" s="4">
        <v>30</v>
      </c>
      <c r="AI7" s="5">
        <v>11</v>
      </c>
      <c r="AJ7" s="4">
        <v>30</v>
      </c>
      <c r="AK7" s="5">
        <v>14.375</v>
      </c>
      <c r="AL7" s="4">
        <v>27</v>
      </c>
      <c r="AM7" s="5">
        <v>14.75</v>
      </c>
    </row>
    <row r="8" spans="1:39" ht="15" customHeight="1" x14ac:dyDescent="0.2">
      <c r="A8" s="19">
        <v>4</v>
      </c>
      <c r="B8" s="20" t="s">
        <v>158</v>
      </c>
      <c r="C8" s="20"/>
      <c r="D8" s="21">
        <f>AVERAGE(G8,I8,K8,M8,O8,Q8,S8,U8,W8,Y8,AA8,AC8,AE8)</f>
        <v>16.675000000000001</v>
      </c>
      <c r="E8" s="22">
        <f>SUM(F8,H8,J8,L8,N8,P8,R8,T8,V8,X8,Z8,AB8,AD8)</f>
        <v>51</v>
      </c>
      <c r="F8" s="23">
        <v>27</v>
      </c>
      <c r="G8" s="5">
        <v>16.75</v>
      </c>
      <c r="H8" s="23"/>
      <c r="I8" s="19"/>
      <c r="J8" s="24"/>
      <c r="K8" s="25"/>
      <c r="Z8" s="4">
        <v>24</v>
      </c>
      <c r="AA8" s="5">
        <v>16.600000000000001</v>
      </c>
    </row>
    <row r="9" spans="1:39" ht="15" customHeight="1" x14ac:dyDescent="0.2">
      <c r="A9" s="19">
        <v>5</v>
      </c>
      <c r="B9" s="20" t="s">
        <v>279</v>
      </c>
      <c r="C9" s="20"/>
      <c r="D9" s="21">
        <f>AVERAGE(G9,I9,K9,M9,O9,Q9,S9,U9,W9,Y9,AA9,AC9,AE9)</f>
        <v>12.5</v>
      </c>
      <c r="E9" s="22">
        <f>SUM(F9,H9,J9,L9,N9,P9,R9,T9,V9,X9,Z9,AB9,AD9)</f>
        <v>39</v>
      </c>
      <c r="F9" s="23"/>
      <c r="G9" s="5"/>
      <c r="H9" s="23"/>
      <c r="I9" s="19"/>
      <c r="J9" s="24"/>
      <c r="K9" s="25"/>
      <c r="O9" s="5"/>
      <c r="Q9" s="5"/>
      <c r="R9" s="4">
        <v>21</v>
      </c>
      <c r="S9" s="5">
        <v>11</v>
      </c>
      <c r="Z9" s="4">
        <v>18</v>
      </c>
      <c r="AA9" s="5">
        <v>14</v>
      </c>
    </row>
    <row r="10" spans="1:39" ht="15" customHeight="1" x14ac:dyDescent="0.2">
      <c r="A10" s="19">
        <v>6</v>
      </c>
      <c r="B10" s="20" t="s">
        <v>393</v>
      </c>
      <c r="C10" s="20"/>
      <c r="D10" s="21">
        <f>AVERAGE(G10,I10,K10,M10,O10,Q10,S10,U10,W10,Y10,AA10,AC10,AE10)</f>
        <v>17.357142</v>
      </c>
      <c r="E10" s="22">
        <f>SUM(F10,H10,J10,L10,N10,P10,R10,T10,V10,X10,Z10,AB10,AD10)</f>
        <v>30</v>
      </c>
      <c r="F10" s="23"/>
      <c r="G10" s="5"/>
      <c r="H10" s="23"/>
      <c r="I10" s="19"/>
      <c r="J10" s="24"/>
      <c r="K10" s="25"/>
      <c r="O10" s="5"/>
      <c r="Q10" s="5"/>
      <c r="AB10" s="4">
        <v>30</v>
      </c>
      <c r="AC10" s="5">
        <v>17.357142</v>
      </c>
    </row>
    <row r="11" spans="1:39" ht="15" customHeight="1" x14ac:dyDescent="0.2">
      <c r="A11" s="19">
        <v>7</v>
      </c>
      <c r="B11" s="20" t="s">
        <v>327</v>
      </c>
      <c r="C11" s="20"/>
      <c r="D11" s="21">
        <f>AVERAGE(G11,I11,K11,M11,O11,Q11,S11,U11,W11,Y11,AA11,AC11,AE11)</f>
        <v>13.625</v>
      </c>
      <c r="E11" s="22">
        <f>SUM(F11,H11,J11,L11,N11,P11,R11,T11,V11,X11,Z11,AB11,AD11)</f>
        <v>27</v>
      </c>
      <c r="F11" s="23"/>
      <c r="G11" s="5"/>
      <c r="H11" s="23"/>
      <c r="I11" s="19"/>
      <c r="J11" s="24"/>
      <c r="K11" s="25"/>
      <c r="O11" s="5"/>
      <c r="Q11" s="5"/>
      <c r="V11" s="4">
        <v>27</v>
      </c>
      <c r="W11" s="5">
        <v>13.625</v>
      </c>
    </row>
    <row r="12" spans="1:39" s="7" customFormat="1" ht="15" customHeight="1" thickBot="1" x14ac:dyDescent="0.25">
      <c r="A12" s="26"/>
      <c r="B12" s="27"/>
      <c r="C12" s="27"/>
      <c r="D12" s="28"/>
      <c r="E12" s="29"/>
      <c r="F12" s="30"/>
      <c r="G12" s="10"/>
      <c r="H12" s="30"/>
      <c r="I12" s="26"/>
      <c r="J12" s="31"/>
      <c r="K12" s="32"/>
      <c r="L12" s="9"/>
      <c r="M12" s="6"/>
      <c r="N12" s="9"/>
      <c r="O12" s="10"/>
      <c r="P12" s="9"/>
      <c r="Q12" s="10"/>
      <c r="R12" s="9"/>
      <c r="S12" s="10"/>
      <c r="T12" s="9"/>
      <c r="U12" s="10"/>
      <c r="V12" s="9"/>
      <c r="W12" s="10"/>
      <c r="X12" s="9"/>
      <c r="Y12" s="10"/>
      <c r="Z12" s="9"/>
      <c r="AA12" s="10"/>
      <c r="AB12" s="9"/>
      <c r="AC12" s="10"/>
      <c r="AD12" s="9"/>
      <c r="AE12" s="10"/>
      <c r="AF12" s="9"/>
      <c r="AG12" s="10"/>
      <c r="AH12" s="9"/>
      <c r="AI12" s="10"/>
      <c r="AJ12" s="9"/>
      <c r="AK12" s="10"/>
      <c r="AL12" s="9"/>
      <c r="AM12" s="10"/>
    </row>
    <row r="13" spans="1:39" ht="15" customHeight="1" thickTop="1" x14ac:dyDescent="0.2">
      <c r="A13" s="19"/>
      <c r="B13" s="72" t="s">
        <v>39</v>
      </c>
      <c r="C13" s="20"/>
      <c r="D13" s="21"/>
      <c r="E13" s="22"/>
      <c r="F13" s="23"/>
      <c r="G13" s="5"/>
      <c r="H13" s="23"/>
      <c r="I13" s="19"/>
      <c r="J13" s="24"/>
      <c r="K13" s="25"/>
      <c r="O13" s="5"/>
      <c r="Q13" s="5"/>
    </row>
    <row r="14" spans="1:39" ht="15" customHeight="1" x14ac:dyDescent="0.2">
      <c r="A14" s="19">
        <v>1</v>
      </c>
      <c r="B14" s="20" t="s">
        <v>284</v>
      </c>
      <c r="C14" s="20"/>
      <c r="D14" s="21">
        <f>AVERAGE(G14,I14,K14,M14,O14,Q14,S14,U14,W14,Y14,AA14,AC14,AE14)</f>
        <v>9.9375</v>
      </c>
      <c r="E14" s="22">
        <f>SUM(F14,H14,J14,L14,N14,P14,R14,T14,V14,X14,Z14,AB14,AD14)</f>
        <v>30</v>
      </c>
      <c r="F14" s="23"/>
      <c r="G14" s="5"/>
      <c r="H14" s="23"/>
      <c r="I14" s="19"/>
      <c r="J14" s="24"/>
      <c r="K14" s="25"/>
      <c r="O14" s="5"/>
      <c r="Q14" s="5"/>
      <c r="T14" s="4">
        <v>30</v>
      </c>
      <c r="U14" s="5">
        <v>9.9375</v>
      </c>
    </row>
    <row r="15" spans="1:39" s="7" customFormat="1" ht="15" customHeight="1" thickBot="1" x14ac:dyDescent="0.25">
      <c r="A15" s="26"/>
      <c r="B15" s="27"/>
      <c r="C15" s="27"/>
      <c r="D15" s="28"/>
      <c r="E15" s="29"/>
      <c r="F15" s="30"/>
      <c r="G15" s="10"/>
      <c r="H15" s="30"/>
      <c r="I15" s="26"/>
      <c r="J15" s="31"/>
      <c r="K15" s="32"/>
      <c r="L15" s="9"/>
      <c r="M15" s="6"/>
      <c r="N15" s="9"/>
      <c r="O15" s="10"/>
      <c r="P15" s="9"/>
      <c r="Q15" s="10"/>
      <c r="R15" s="9"/>
      <c r="S15" s="10"/>
      <c r="T15" s="9"/>
      <c r="U15" s="10"/>
      <c r="V15" s="9"/>
      <c r="W15" s="10"/>
      <c r="X15" s="9"/>
      <c r="Y15" s="10"/>
      <c r="Z15" s="9"/>
      <c r="AA15" s="10"/>
      <c r="AB15" s="9"/>
      <c r="AC15" s="10"/>
      <c r="AD15" s="9"/>
      <c r="AE15" s="10"/>
      <c r="AF15" s="9"/>
      <c r="AG15" s="10"/>
      <c r="AH15" s="9"/>
      <c r="AI15" s="10"/>
      <c r="AJ15" s="9"/>
      <c r="AK15" s="10"/>
      <c r="AL15" s="9"/>
      <c r="AM15" s="10"/>
    </row>
    <row r="16" spans="1:39" s="18" customFormat="1" ht="15" customHeight="1" thickTop="1" x14ac:dyDescent="0.2">
      <c r="A16" s="11" t="s">
        <v>4</v>
      </c>
      <c r="B16" s="12" t="s">
        <v>5</v>
      </c>
      <c r="C16" s="12"/>
      <c r="D16" s="13" t="s">
        <v>233</v>
      </c>
      <c r="E16" s="11" t="s">
        <v>1</v>
      </c>
      <c r="F16" s="11"/>
      <c r="G16" s="11"/>
      <c r="H16" s="11"/>
      <c r="I16" s="11"/>
      <c r="J16" s="14"/>
      <c r="K16" s="15"/>
      <c r="L16" s="16"/>
      <c r="M16" s="16"/>
      <c r="N16" s="16"/>
      <c r="O16" s="16"/>
      <c r="P16" s="16"/>
      <c r="Q16" s="16"/>
      <c r="R16" s="16"/>
      <c r="S16" s="17"/>
      <c r="T16" s="16"/>
      <c r="U16" s="17"/>
      <c r="V16" s="16"/>
      <c r="W16" s="17"/>
      <c r="X16" s="16"/>
      <c r="Y16" s="17"/>
      <c r="Z16" s="16"/>
      <c r="AA16" s="17"/>
      <c r="AB16" s="16"/>
      <c r="AC16" s="17"/>
      <c r="AD16" s="16"/>
      <c r="AE16" s="17"/>
      <c r="AF16" s="16"/>
      <c r="AG16" s="17"/>
      <c r="AH16" s="16"/>
      <c r="AI16" s="17"/>
      <c r="AJ16" s="16"/>
      <c r="AK16" s="17"/>
      <c r="AL16" s="16"/>
      <c r="AM16" s="17"/>
    </row>
    <row r="17" spans="1:39" ht="15" customHeight="1" x14ac:dyDescent="0.2">
      <c r="A17" s="19">
        <v>1</v>
      </c>
      <c r="B17" s="20" t="s">
        <v>6</v>
      </c>
      <c r="C17" s="20"/>
      <c r="D17" s="21">
        <f>AVERAGE(G17,I17,K17,M17,O17,Q17,S17,U17,W17,Y17,AA17,AC17,AE17)</f>
        <v>17.314285714285713</v>
      </c>
      <c r="E17" s="22">
        <f>SUM(F17,H17,J17,L17,N17,P17,R17,T17,V17,X17,Z17,AB17,AD17)</f>
        <v>30</v>
      </c>
      <c r="F17" s="23"/>
      <c r="G17" s="19"/>
      <c r="H17" s="23"/>
      <c r="I17" s="19"/>
      <c r="J17" s="24">
        <v>30</v>
      </c>
      <c r="K17" s="25">
        <v>17.314285714285713</v>
      </c>
    </row>
    <row r="18" spans="1:39" ht="15" customHeight="1" x14ac:dyDescent="0.2">
      <c r="A18" s="19">
        <v>2</v>
      </c>
      <c r="B18" s="20" t="s">
        <v>7</v>
      </c>
      <c r="C18" s="20"/>
      <c r="D18" s="21">
        <f>AVERAGE(G18,I18,K18,M18,O18,Q18,S18,U18,W18,Y18,AA18,AC18,AE18)</f>
        <v>9.1999999999999993</v>
      </c>
      <c r="E18" s="22">
        <f>SUM(F18,H18,J18,L18,N18,P18,R18,T18,V18,X18,Z18,AB18,AD18)</f>
        <v>27</v>
      </c>
      <c r="F18" s="23"/>
      <c r="G18" s="19"/>
      <c r="H18" s="23"/>
      <c r="I18" s="19"/>
      <c r="J18" s="24">
        <v>27</v>
      </c>
      <c r="K18" s="25">
        <v>9.1999999999999993</v>
      </c>
    </row>
    <row r="19" spans="1:39" s="7" customFormat="1" ht="15" customHeight="1" thickBot="1" x14ac:dyDescent="0.25">
      <c r="A19" s="26"/>
      <c r="B19" s="27"/>
      <c r="C19" s="27"/>
      <c r="D19" s="33"/>
      <c r="E19" s="27"/>
      <c r="F19" s="30"/>
      <c r="G19" s="26"/>
      <c r="H19" s="30"/>
      <c r="I19" s="26"/>
      <c r="J19" s="31"/>
      <c r="K19" s="32"/>
      <c r="L19" s="9"/>
      <c r="M19" s="6"/>
      <c r="N19" s="9"/>
      <c r="O19" s="6"/>
      <c r="P19" s="9"/>
      <c r="Q19" s="6"/>
      <c r="R19" s="9"/>
      <c r="S19" s="10"/>
      <c r="T19" s="9"/>
      <c r="U19" s="10"/>
      <c r="V19" s="9"/>
      <c r="W19" s="10"/>
      <c r="X19" s="9"/>
      <c r="Y19" s="10"/>
      <c r="Z19" s="9"/>
      <c r="AA19" s="10"/>
      <c r="AB19" s="9"/>
      <c r="AC19" s="10"/>
      <c r="AD19" s="9"/>
      <c r="AE19" s="10"/>
      <c r="AF19" s="9"/>
      <c r="AG19" s="10"/>
      <c r="AH19" s="9"/>
      <c r="AI19" s="10"/>
      <c r="AJ19" s="9"/>
      <c r="AK19" s="10"/>
      <c r="AL19" s="9"/>
      <c r="AM19" s="10"/>
    </row>
    <row r="20" spans="1:39" s="18" customFormat="1" ht="15" customHeight="1" thickTop="1" x14ac:dyDescent="0.2">
      <c r="A20" s="11" t="s">
        <v>8</v>
      </c>
      <c r="B20" s="12" t="s">
        <v>9</v>
      </c>
      <c r="C20" s="12"/>
      <c r="D20" s="13" t="s">
        <v>233</v>
      </c>
      <c r="E20" s="11" t="s">
        <v>1</v>
      </c>
      <c r="F20" s="11"/>
      <c r="G20" s="11"/>
      <c r="H20" s="11"/>
      <c r="I20" s="11"/>
      <c r="J20" s="14"/>
      <c r="K20" s="15"/>
      <c r="L20" s="16"/>
      <c r="M20" s="16"/>
      <c r="N20" s="16"/>
      <c r="O20" s="16"/>
      <c r="P20" s="16"/>
      <c r="Q20" s="16"/>
      <c r="R20" s="16"/>
      <c r="S20" s="17"/>
      <c r="T20" s="16"/>
      <c r="U20" s="17"/>
      <c r="V20" s="16"/>
      <c r="W20" s="17"/>
      <c r="X20" s="16"/>
      <c r="Y20" s="17"/>
      <c r="Z20" s="16"/>
      <c r="AA20" s="17"/>
      <c r="AB20" s="16"/>
      <c r="AC20" s="17"/>
      <c r="AD20" s="16"/>
      <c r="AE20" s="17"/>
      <c r="AF20" s="16"/>
      <c r="AG20" s="17"/>
      <c r="AH20" s="16"/>
      <c r="AI20" s="17"/>
      <c r="AJ20" s="16"/>
      <c r="AK20" s="17"/>
      <c r="AL20" s="16"/>
      <c r="AM20" s="17"/>
    </row>
    <row r="21" spans="1:39" ht="15" customHeight="1" x14ac:dyDescent="0.2">
      <c r="A21" s="19">
        <v>1</v>
      </c>
      <c r="B21" s="20" t="s">
        <v>160</v>
      </c>
      <c r="C21" s="20"/>
      <c r="D21" s="21">
        <f>AVERAGE(G21,I21,K21,M21,O21,Q21,S21,U21,W21,AA21,AC21,AE21)</f>
        <v>7.8055416666666675</v>
      </c>
      <c r="E21" s="22">
        <f>SUM(F21,H21,J21,L21,N21,P21,R21,T21,V21,Z21,AB21,AD21)</f>
        <v>150</v>
      </c>
      <c r="F21" s="23">
        <v>30</v>
      </c>
      <c r="G21" s="5">
        <v>7.46875</v>
      </c>
      <c r="H21" s="23"/>
      <c r="I21" s="19"/>
      <c r="J21" s="24"/>
      <c r="K21" s="25"/>
      <c r="L21" s="4">
        <v>30</v>
      </c>
      <c r="M21" s="1">
        <v>7.46</v>
      </c>
      <c r="V21" s="4">
        <v>30</v>
      </c>
      <c r="W21" s="5">
        <v>7.390625</v>
      </c>
      <c r="X21" s="4">
        <v>30</v>
      </c>
      <c r="Y21" s="5">
        <v>7.25</v>
      </c>
      <c r="Z21" s="4">
        <v>30</v>
      </c>
      <c r="AA21" s="5">
        <v>8.3333333333333339</v>
      </c>
      <c r="AD21" s="4">
        <v>30</v>
      </c>
      <c r="AE21" s="5">
        <v>8.375</v>
      </c>
    </row>
    <row r="22" spans="1:39" ht="15" customHeight="1" x14ac:dyDescent="0.2">
      <c r="A22" s="19">
        <v>2</v>
      </c>
      <c r="B22" s="20" t="s">
        <v>262</v>
      </c>
      <c r="C22" s="20"/>
      <c r="D22" s="21">
        <f>AVERAGE(S22,W22,AA22,AG22,AK22,AM22)</f>
        <v>6.414732142857142</v>
      </c>
      <c r="E22" s="22">
        <f>SUM(R22,V22,Z22,AF22,AJ22,AL22)</f>
        <v>132</v>
      </c>
      <c r="F22" s="23"/>
      <c r="G22" s="19"/>
      <c r="H22" s="23"/>
      <c r="I22" s="19"/>
      <c r="J22" s="24"/>
      <c r="K22" s="25"/>
      <c r="O22" s="5"/>
      <c r="R22" s="4">
        <v>24</v>
      </c>
      <c r="S22" s="5">
        <v>4.4000000000000004</v>
      </c>
      <c r="V22" s="4">
        <v>24</v>
      </c>
      <c r="W22" s="5">
        <v>6.46875</v>
      </c>
      <c r="X22" s="4">
        <v>15</v>
      </c>
      <c r="Y22" s="5">
        <v>5.75</v>
      </c>
      <c r="Z22" s="4">
        <v>27</v>
      </c>
      <c r="AA22" s="5">
        <v>7.35</v>
      </c>
      <c r="AF22" s="4">
        <v>27</v>
      </c>
      <c r="AG22" s="5">
        <v>7.33928571428571</v>
      </c>
      <c r="AJ22" s="4">
        <v>30</v>
      </c>
      <c r="AK22" s="5">
        <v>6.515625</v>
      </c>
    </row>
    <row r="23" spans="1:39" ht="15" customHeight="1" x14ac:dyDescent="0.2">
      <c r="A23" s="19">
        <v>3</v>
      </c>
      <c r="B23" s="20" t="s">
        <v>159</v>
      </c>
      <c r="C23" s="20"/>
      <c r="D23" s="21">
        <f>AVERAGE(G23,M23,Y23,AG23,AM23)</f>
        <v>5.3568314285714278</v>
      </c>
      <c r="E23" s="22">
        <f>SUM(F23,L23,X23,AF23,AL23)</f>
        <v>123</v>
      </c>
      <c r="F23" s="23">
        <v>27</v>
      </c>
      <c r="G23" s="5">
        <v>5.515625</v>
      </c>
      <c r="H23" s="23"/>
      <c r="I23" s="19"/>
      <c r="J23" s="24"/>
      <c r="K23" s="25"/>
      <c r="L23" s="4">
        <v>24</v>
      </c>
      <c r="M23" s="1">
        <v>4.6100000000000003</v>
      </c>
      <c r="X23" s="4">
        <v>21</v>
      </c>
      <c r="Y23" s="5">
        <v>6.2187999999999999</v>
      </c>
      <c r="AF23" s="4">
        <v>21</v>
      </c>
      <c r="AG23" s="5">
        <v>5.5178571428571397</v>
      </c>
      <c r="AL23" s="4">
        <v>30</v>
      </c>
      <c r="AM23" s="5">
        <v>4.921875</v>
      </c>
    </row>
    <row r="24" spans="1:39" ht="15" customHeight="1" x14ac:dyDescent="0.2">
      <c r="A24" s="19">
        <v>4</v>
      </c>
      <c r="B24" s="20" t="s">
        <v>11</v>
      </c>
      <c r="C24" s="20"/>
      <c r="D24" s="21">
        <f>AVERAGE(G24,I24,K24,M24,O24,Q24,S24,U24,W24,Y24,AA24,AC24,AE24)</f>
        <v>7.4403571428571427</v>
      </c>
      <c r="E24" s="22">
        <f>SUM(F24,H24,J24,L24,N24,P24,R24,T24,V24,X24,Z24,AB24,AD24)</f>
        <v>114</v>
      </c>
      <c r="F24" s="23"/>
      <c r="G24" s="19"/>
      <c r="H24" s="23">
        <v>30</v>
      </c>
      <c r="I24" s="19">
        <v>12.13</v>
      </c>
      <c r="J24" s="24">
        <v>27</v>
      </c>
      <c r="K24" s="25">
        <v>6.2714285714285714</v>
      </c>
      <c r="L24" s="4">
        <v>27</v>
      </c>
      <c r="M24" s="1">
        <v>5.88</v>
      </c>
      <c r="R24" s="4">
        <v>30</v>
      </c>
      <c r="S24" s="5">
        <v>5.48</v>
      </c>
    </row>
    <row r="25" spans="1:39" ht="15" customHeight="1" x14ac:dyDescent="0.2">
      <c r="A25" s="19">
        <v>5</v>
      </c>
      <c r="B25" s="20" t="s">
        <v>285</v>
      </c>
      <c r="C25" s="20"/>
      <c r="D25" s="21">
        <f>AVERAGE(G25,I25,K25,M25,O25,Q25,S25,U25,W25,Y25,AA25,AC25,AE25,AG25)</f>
        <v>6.2161991071428577</v>
      </c>
      <c r="E25" s="22">
        <f>SUM(F25,H25,J25,L25,N25,P25,R25,T25,V25,X25,Z25,AB25,AD25,AF25)</f>
        <v>99</v>
      </c>
      <c r="F25" s="23"/>
      <c r="G25" s="19"/>
      <c r="H25" s="23"/>
      <c r="I25" s="19"/>
      <c r="J25" s="24"/>
      <c r="K25" s="25"/>
      <c r="O25" s="5"/>
      <c r="T25" s="4">
        <v>30</v>
      </c>
      <c r="U25" s="5">
        <v>5.78</v>
      </c>
      <c r="V25" s="4">
        <v>27</v>
      </c>
      <c r="W25" s="5">
        <v>6.640625</v>
      </c>
      <c r="X25" s="4">
        <v>18</v>
      </c>
      <c r="Y25" s="5">
        <v>5.8906000000000001</v>
      </c>
      <c r="AF25" s="4">
        <v>24</v>
      </c>
      <c r="AG25" s="5">
        <v>6.5535714285714297</v>
      </c>
    </row>
    <row r="26" spans="1:39" ht="15" customHeight="1" x14ac:dyDescent="0.2">
      <c r="A26" s="19">
        <v>6</v>
      </c>
      <c r="B26" s="20" t="s">
        <v>10</v>
      </c>
      <c r="C26" s="20"/>
      <c r="D26" s="21">
        <f>AVERAGE(G26,I26,K26,M26,O26,Q26,S26,U26,W26,Y26,AA26,AC26,AE26,AG26)</f>
        <v>7.1837714285714283</v>
      </c>
      <c r="E26" s="22">
        <f>SUM(F26,H26,J26,L26,N26,P26,R26,T26,V26,X26,Z26,AB26,AD26,AF26)</f>
        <v>87</v>
      </c>
      <c r="F26" s="23"/>
      <c r="G26" s="19"/>
      <c r="H26" s="23"/>
      <c r="I26" s="19"/>
      <c r="J26" s="24">
        <v>30</v>
      </c>
      <c r="K26" s="25">
        <v>6.7857142857142856</v>
      </c>
      <c r="X26" s="4">
        <v>27</v>
      </c>
      <c r="Y26" s="5">
        <v>7.1406000000000001</v>
      </c>
      <c r="AF26" s="4">
        <v>30</v>
      </c>
      <c r="AG26" s="5">
        <v>7.625</v>
      </c>
    </row>
    <row r="27" spans="1:39" ht="15" customHeight="1" x14ac:dyDescent="0.2">
      <c r="A27" s="19">
        <v>7</v>
      </c>
      <c r="B27" s="20" t="s">
        <v>261</v>
      </c>
      <c r="C27" s="20"/>
      <c r="D27" s="21">
        <f>AVERAGE(S27,AE27,AI27)</f>
        <v>5.1332539682539684</v>
      </c>
      <c r="E27" s="22">
        <f>SUM(F27,H27,J27,L27,N27,P27,R27,T27,V27,X27,Z27,AB27,AD27,AH27)</f>
        <v>81</v>
      </c>
      <c r="F27" s="23"/>
      <c r="G27" s="19"/>
      <c r="H27" s="23"/>
      <c r="I27" s="19"/>
      <c r="J27" s="24"/>
      <c r="K27" s="25"/>
      <c r="O27" s="5"/>
      <c r="R27" s="4">
        <v>27</v>
      </c>
      <c r="S27" s="5">
        <v>4.47</v>
      </c>
      <c r="AD27" s="4">
        <v>27</v>
      </c>
      <c r="AE27" s="5">
        <v>7.1964285714285712</v>
      </c>
      <c r="AH27" s="4">
        <v>27</v>
      </c>
      <c r="AI27" s="5">
        <v>3.7333333333333334</v>
      </c>
    </row>
    <row r="28" spans="1:39" ht="15" customHeight="1" x14ac:dyDescent="0.2">
      <c r="A28" s="19">
        <v>8</v>
      </c>
      <c r="B28" s="20" t="s">
        <v>12</v>
      </c>
      <c r="C28" s="20"/>
      <c r="D28" s="21">
        <f>AVERAGE(G28,I28,K28,M28,O28,Q28,S28,U28,W28,Y28,AA28,AC28,AE28)</f>
        <v>6.5829365079365081</v>
      </c>
      <c r="E28" s="22">
        <f>SUM(F28,H28,J28,L28,N28,P28,R28,T28,V28,X28,Z28,AB28,AD28)</f>
        <v>78</v>
      </c>
      <c r="F28" s="23"/>
      <c r="G28" s="19"/>
      <c r="H28" s="23"/>
      <c r="I28" s="19"/>
      <c r="J28" s="24">
        <v>24</v>
      </c>
      <c r="K28" s="25">
        <v>6.0571428571428569</v>
      </c>
      <c r="N28" s="4">
        <v>30</v>
      </c>
      <c r="O28" s="5">
        <v>6.5666666666666664</v>
      </c>
      <c r="X28" s="4">
        <v>24</v>
      </c>
      <c r="Y28" s="5">
        <v>7.125</v>
      </c>
    </row>
    <row r="29" spans="1:39" ht="15" customHeight="1" x14ac:dyDescent="0.2">
      <c r="A29" s="19">
        <v>9</v>
      </c>
      <c r="B29" s="20" t="s">
        <v>77</v>
      </c>
      <c r="C29" s="20"/>
      <c r="D29" s="21">
        <f>AVERAGE(AE29,AK29,AM29)</f>
        <v>4.7983630952380949</v>
      </c>
      <c r="E29" s="22">
        <f>SUM(AD29,AJ29,AL29)</f>
        <v>78</v>
      </c>
      <c r="F29" s="23"/>
      <c r="G29" s="19"/>
      <c r="H29" s="23"/>
      <c r="I29" s="19"/>
      <c r="J29" s="24"/>
      <c r="K29" s="25"/>
      <c r="O29" s="5"/>
      <c r="AD29" s="4">
        <v>24</v>
      </c>
      <c r="AE29" s="5">
        <v>4.9107142857142856</v>
      </c>
      <c r="AJ29" s="4">
        <v>27</v>
      </c>
      <c r="AK29" s="5">
        <v>5.109375</v>
      </c>
      <c r="AL29" s="4">
        <v>27</v>
      </c>
      <c r="AM29" s="5">
        <v>4.375</v>
      </c>
    </row>
    <row r="30" spans="1:39" ht="15" customHeight="1" x14ac:dyDescent="0.2">
      <c r="A30" s="19">
        <v>10</v>
      </c>
      <c r="B30" s="20" t="s">
        <v>329</v>
      </c>
      <c r="C30" s="20"/>
      <c r="D30" s="21">
        <f>AVERAGE(G30,I30,K30,M30,O30,Q30,S30,U30,W30,Y30,AA30,AC30,AE30)</f>
        <v>3.8750249999999999</v>
      </c>
      <c r="E30" s="22">
        <f>SUM(F30,H30,J30,L30,N30,P30,R30,T30,V30,X30,Z30,AB30,AD30)</f>
        <v>33</v>
      </c>
      <c r="F30" s="23"/>
      <c r="G30" s="19"/>
      <c r="H30" s="23"/>
      <c r="I30" s="19"/>
      <c r="J30" s="24"/>
      <c r="K30" s="25"/>
      <c r="O30" s="5"/>
      <c r="V30" s="4">
        <v>21</v>
      </c>
      <c r="W30" s="5">
        <v>3.46875</v>
      </c>
      <c r="X30" s="4">
        <v>12</v>
      </c>
      <c r="Y30" s="5">
        <v>4.2812999999999999</v>
      </c>
    </row>
    <row r="31" spans="1:39" ht="15" customHeight="1" x14ac:dyDescent="0.2">
      <c r="A31" s="19">
        <v>11</v>
      </c>
      <c r="B31" s="20" t="s">
        <v>425</v>
      </c>
      <c r="C31" s="20"/>
      <c r="D31" s="21">
        <f>AVERAGE(G31,I31,K31,M31,O31,Q31,S31,U31,W31,Y31,AA31,AC31,AE31,AI31)</f>
        <v>4.7666666666666666</v>
      </c>
      <c r="E31" s="22">
        <f>SUM(F31,H31,J31,L31,N31,P31,R31,T31,V31,X31,Z31,AB31,AD31,AH31)</f>
        <v>30</v>
      </c>
      <c r="F31" s="23"/>
      <c r="G31" s="19"/>
      <c r="H31" s="23"/>
      <c r="I31" s="19"/>
      <c r="J31" s="24"/>
      <c r="K31" s="25"/>
      <c r="O31" s="5"/>
      <c r="AH31" s="4">
        <v>30</v>
      </c>
      <c r="AI31" s="5">
        <v>4.7666666666666666</v>
      </c>
    </row>
    <row r="32" spans="1:39" ht="15" customHeight="1" x14ac:dyDescent="0.2">
      <c r="A32" s="19">
        <v>12</v>
      </c>
      <c r="B32" s="20" t="s">
        <v>13</v>
      </c>
      <c r="C32" s="20"/>
      <c r="D32" s="21">
        <f>AVERAGE(G32,I32,K32,M32,O32,Q32,S32,U32,W32,Y32,AA32,AC32,AE32)</f>
        <v>3.8857142857142857</v>
      </c>
      <c r="E32" s="22">
        <f>SUM(F32,H32,J32,L32,N32,P32,R32,T32,V32,X32,Z32,AB32,AD32)</f>
        <v>21</v>
      </c>
      <c r="F32" s="23"/>
      <c r="G32" s="19"/>
      <c r="H32" s="23"/>
      <c r="I32" s="19"/>
      <c r="J32" s="24">
        <v>21</v>
      </c>
      <c r="K32" s="25">
        <v>3.8857142857142857</v>
      </c>
    </row>
    <row r="33" spans="1:39" ht="15" customHeight="1" x14ac:dyDescent="0.2">
      <c r="A33" s="19">
        <v>13</v>
      </c>
      <c r="B33" s="20" t="s">
        <v>263</v>
      </c>
      <c r="C33" s="20"/>
      <c r="D33" s="21">
        <f>AVERAGE(G33,I33,K33,M33,O33,Q33,S33,U33,W33,Y33,AA33,AC33,AE33)</f>
        <v>2.63</v>
      </c>
      <c r="E33" s="22">
        <f>SUM(F33,H33,J33,L33,N33,P33,R33,T33,V33,X33,Z33,AB33,AD33)</f>
        <v>21</v>
      </c>
      <c r="F33" s="23"/>
      <c r="G33" s="19"/>
      <c r="H33" s="23"/>
      <c r="I33" s="19"/>
      <c r="J33" s="24"/>
      <c r="K33" s="25"/>
      <c r="O33" s="5"/>
      <c r="R33" s="4">
        <v>21</v>
      </c>
      <c r="S33" s="5">
        <v>2.63</v>
      </c>
    </row>
    <row r="34" spans="1:39" ht="15" customHeight="1" x14ac:dyDescent="0.2">
      <c r="A34" s="19"/>
      <c r="B34" s="20"/>
      <c r="C34" s="20"/>
      <c r="D34" s="21"/>
      <c r="E34" s="22"/>
      <c r="F34" s="23"/>
      <c r="G34" s="19"/>
      <c r="H34" s="23"/>
      <c r="I34" s="19"/>
      <c r="J34" s="24"/>
      <c r="K34" s="25"/>
      <c r="O34" s="5"/>
    </row>
    <row r="35" spans="1:39" s="7" customFormat="1" ht="15" customHeight="1" thickBot="1" x14ac:dyDescent="0.25">
      <c r="A35" s="26"/>
      <c r="B35" s="27"/>
      <c r="C35" s="27"/>
      <c r="D35" s="28"/>
      <c r="E35" s="29"/>
      <c r="F35" s="30"/>
      <c r="G35" s="26"/>
      <c r="H35" s="30"/>
      <c r="I35" s="26"/>
      <c r="J35" s="31"/>
      <c r="K35" s="32"/>
      <c r="L35" s="9"/>
      <c r="M35" s="6"/>
      <c r="N35" s="9"/>
      <c r="O35" s="10"/>
      <c r="P35" s="9"/>
      <c r="Q35" s="6"/>
      <c r="R35" s="9"/>
      <c r="S35" s="10"/>
      <c r="T35" s="9"/>
      <c r="U35" s="10"/>
      <c r="V35" s="9"/>
      <c r="W35" s="10"/>
      <c r="X35" s="9"/>
      <c r="Y35" s="10"/>
      <c r="Z35" s="9"/>
      <c r="AA35" s="10"/>
      <c r="AB35" s="9"/>
      <c r="AC35" s="10"/>
      <c r="AD35" s="9"/>
      <c r="AE35" s="10"/>
      <c r="AF35" s="9"/>
      <c r="AG35" s="10"/>
      <c r="AH35" s="9"/>
      <c r="AI35" s="10"/>
      <c r="AJ35" s="9"/>
      <c r="AK35" s="10"/>
      <c r="AL35" s="9"/>
      <c r="AM35" s="10"/>
    </row>
    <row r="36" spans="1:39" ht="15" customHeight="1" thickTop="1" x14ac:dyDescent="0.2">
      <c r="A36" s="19"/>
      <c r="B36" s="12" t="s">
        <v>328</v>
      </c>
      <c r="C36" s="20"/>
      <c r="D36" s="21"/>
      <c r="E36" s="22"/>
      <c r="F36" s="23"/>
      <c r="G36" s="19"/>
      <c r="H36" s="23"/>
      <c r="I36" s="19"/>
      <c r="J36" s="24"/>
      <c r="K36" s="25"/>
      <c r="O36" s="5"/>
    </row>
    <row r="37" spans="1:39" ht="15" customHeight="1" x14ac:dyDescent="0.2">
      <c r="A37" s="19">
        <v>1</v>
      </c>
      <c r="B37" s="20" t="s">
        <v>12</v>
      </c>
      <c r="C37" s="20"/>
      <c r="D37" s="21">
        <f>AVERAGE(G37,I37,K37,M37,O37,Q37,S37,U37,W37,Y37,AA37,AC37,AE37)</f>
        <v>6.859375</v>
      </c>
      <c r="E37" s="22">
        <f>SUM(F37,H37,J37,L37,N37,P37,R37,T37,V37,X37,Z37,AB37,AD37)</f>
        <v>30</v>
      </c>
      <c r="F37" s="23"/>
      <c r="G37" s="19"/>
      <c r="H37" s="23"/>
      <c r="I37" s="19"/>
      <c r="J37" s="24"/>
      <c r="K37" s="25"/>
      <c r="O37" s="5"/>
      <c r="V37" s="4">
        <v>30</v>
      </c>
      <c r="W37" s="5">
        <v>6.859375</v>
      </c>
    </row>
    <row r="38" spans="1:39" s="7" customFormat="1" ht="15" customHeight="1" thickBot="1" x14ac:dyDescent="0.25">
      <c r="A38" s="34"/>
      <c r="B38" s="35"/>
      <c r="C38" s="35"/>
      <c r="D38" s="36"/>
      <c r="E38" s="35"/>
      <c r="F38" s="37"/>
      <c r="G38" s="34"/>
      <c r="H38" s="37"/>
      <c r="I38" s="34"/>
      <c r="J38" s="38"/>
      <c r="K38" s="39"/>
      <c r="L38" s="9"/>
      <c r="M38" s="6"/>
      <c r="N38" s="9"/>
      <c r="O38" s="6"/>
      <c r="P38" s="9"/>
      <c r="Q38" s="6"/>
      <c r="R38" s="9"/>
      <c r="S38" s="10"/>
      <c r="T38" s="9"/>
      <c r="U38" s="10"/>
      <c r="V38" s="9"/>
      <c r="W38" s="10"/>
      <c r="X38" s="9"/>
      <c r="Y38" s="10"/>
      <c r="Z38" s="9"/>
      <c r="AA38" s="10"/>
      <c r="AB38" s="9"/>
      <c r="AC38" s="10"/>
      <c r="AD38" s="9"/>
      <c r="AE38" s="10"/>
      <c r="AF38" s="9"/>
      <c r="AG38" s="10"/>
      <c r="AH38" s="9"/>
      <c r="AI38" s="10"/>
      <c r="AJ38" s="9"/>
      <c r="AK38" s="10"/>
      <c r="AL38" s="9"/>
      <c r="AM38" s="10"/>
    </row>
    <row r="39" spans="1:39" ht="15" customHeight="1" thickTop="1" x14ac:dyDescent="0.2">
      <c r="A39" s="19">
        <v>1</v>
      </c>
      <c r="B39" s="20" t="s">
        <v>18</v>
      </c>
      <c r="C39" s="20"/>
      <c r="D39" s="21">
        <f>AVERAGE(G39,I39,M39,O39,S39)</f>
        <v>6.710583333333334</v>
      </c>
      <c r="E39" s="22">
        <f>SUM(F39,H39,L39,N39,R39)</f>
        <v>144</v>
      </c>
      <c r="F39" s="23">
        <v>30</v>
      </c>
      <c r="G39" s="5">
        <v>7.40625</v>
      </c>
      <c r="H39" s="23">
        <v>30</v>
      </c>
      <c r="I39" s="19">
        <v>6.77</v>
      </c>
      <c r="J39" s="24">
        <v>18</v>
      </c>
      <c r="K39" s="25">
        <v>7.128571428571429</v>
      </c>
      <c r="L39" s="4">
        <v>27</v>
      </c>
      <c r="M39" s="1">
        <v>6.86</v>
      </c>
      <c r="N39" s="4">
        <v>30</v>
      </c>
      <c r="O39" s="5">
        <v>6.666666666666667</v>
      </c>
      <c r="R39" s="4">
        <v>27</v>
      </c>
      <c r="S39" s="5">
        <v>5.85</v>
      </c>
      <c r="T39" s="4">
        <v>21</v>
      </c>
      <c r="U39" s="5">
        <v>6.390625</v>
      </c>
      <c r="V39" s="4">
        <v>18</v>
      </c>
      <c r="W39" s="5">
        <v>7.125</v>
      </c>
      <c r="X39" s="4">
        <v>3</v>
      </c>
      <c r="Y39" s="5">
        <v>6.6562999999999999</v>
      </c>
      <c r="Z39" s="4">
        <v>12</v>
      </c>
      <c r="AA39" s="5">
        <v>7.3833333333333337</v>
      </c>
      <c r="AJ39" s="4">
        <v>12</v>
      </c>
      <c r="AK39" s="5">
        <v>6.234375</v>
      </c>
      <c r="AL39" s="4">
        <v>15</v>
      </c>
      <c r="AM39" s="5">
        <v>5.578125</v>
      </c>
    </row>
    <row r="40" spans="1:39" ht="15" customHeight="1" x14ac:dyDescent="0.2">
      <c r="A40" s="19">
        <v>2</v>
      </c>
      <c r="B40" s="20" t="s">
        <v>87</v>
      </c>
      <c r="C40" s="20"/>
      <c r="D40" s="21">
        <f>AVERAGE(AC40,AE40,AG40,AK40,AM40)</f>
        <v>7.5299107142857151</v>
      </c>
      <c r="E40" s="22">
        <f>SUM(AB40,AD40,AF40,AJ40,AL40)</f>
        <v>141</v>
      </c>
      <c r="F40" s="23"/>
      <c r="G40" s="19"/>
      <c r="H40" s="23"/>
      <c r="I40" s="19"/>
      <c r="J40" s="24"/>
      <c r="K40" s="25"/>
      <c r="V40" s="4">
        <v>24</v>
      </c>
      <c r="W40" s="5">
        <v>7.34375</v>
      </c>
      <c r="X40" s="4">
        <v>12</v>
      </c>
      <c r="Y40" s="5">
        <v>6.8906000000000001</v>
      </c>
      <c r="AB40" s="4">
        <v>30</v>
      </c>
      <c r="AC40" s="5">
        <v>7.0357142857142856</v>
      </c>
      <c r="AD40" s="4">
        <v>30</v>
      </c>
      <c r="AE40" s="5">
        <v>7.8035714285714288</v>
      </c>
      <c r="AF40" s="4">
        <v>24</v>
      </c>
      <c r="AG40" s="5">
        <v>8.1071428571428594</v>
      </c>
      <c r="AH40" s="4">
        <v>12</v>
      </c>
      <c r="AI40" s="5">
        <v>6.3666666666666663</v>
      </c>
      <c r="AJ40" s="4">
        <v>27</v>
      </c>
      <c r="AK40" s="5">
        <v>7.46875</v>
      </c>
      <c r="AL40" s="4">
        <v>30</v>
      </c>
      <c r="AM40" s="5">
        <v>7.234375</v>
      </c>
    </row>
    <row r="41" spans="1:39" ht="15" customHeight="1" x14ac:dyDescent="0.2">
      <c r="A41" s="19">
        <v>3</v>
      </c>
      <c r="B41" s="20" t="s">
        <v>164</v>
      </c>
      <c r="C41" s="20"/>
      <c r="D41" s="21">
        <f>AVERAGE(G41,Q41,AE41,AK41,AM41)</f>
        <v>7.222714285714285</v>
      </c>
      <c r="E41" s="22">
        <f>SUM(F41,P41,AD41,AJ41,AL41)</f>
        <v>138</v>
      </c>
      <c r="F41" s="74">
        <v>27</v>
      </c>
      <c r="G41" s="19">
        <v>7.31</v>
      </c>
      <c r="H41" s="23"/>
      <c r="I41" s="19"/>
      <c r="J41" s="24"/>
      <c r="K41" s="25"/>
      <c r="L41" s="4">
        <v>24</v>
      </c>
      <c r="M41" s="1">
        <v>6.55</v>
      </c>
      <c r="P41" s="73">
        <v>27</v>
      </c>
      <c r="Q41" s="5">
        <v>5.875</v>
      </c>
      <c r="V41" s="4">
        <v>12</v>
      </c>
      <c r="W41" s="5">
        <v>6.96875</v>
      </c>
      <c r="X41" s="4">
        <v>21</v>
      </c>
      <c r="Y41" s="5">
        <v>7.5781000000000001</v>
      </c>
      <c r="Z41" s="4">
        <v>21</v>
      </c>
      <c r="AA41" s="5">
        <v>8.0666666666666664</v>
      </c>
      <c r="AD41" s="73">
        <v>27</v>
      </c>
      <c r="AE41" s="5">
        <v>7.6785714285714288</v>
      </c>
      <c r="AH41" s="4">
        <v>24</v>
      </c>
      <c r="AI41" s="5">
        <v>6.833333333333333</v>
      </c>
      <c r="AJ41" s="73">
        <v>30</v>
      </c>
      <c r="AK41" s="5">
        <v>8.28125</v>
      </c>
      <c r="AL41" s="73">
        <v>27</v>
      </c>
      <c r="AM41" s="5">
        <v>6.96875</v>
      </c>
    </row>
    <row r="42" spans="1:39" ht="15" customHeight="1" x14ac:dyDescent="0.2">
      <c r="A42" s="19">
        <v>4</v>
      </c>
      <c r="B42" s="20" t="s">
        <v>20</v>
      </c>
      <c r="C42" s="20"/>
      <c r="D42" s="21">
        <f>AVERAGE(I42,O42,Q42,AA42,AC42)</f>
        <v>6.8475238095238096</v>
      </c>
      <c r="E42" s="22">
        <f>SUM(H42,N42,P42,Z42,AB42)</f>
        <v>138</v>
      </c>
      <c r="F42" s="23">
        <v>21</v>
      </c>
      <c r="G42" s="19">
        <v>7.03</v>
      </c>
      <c r="H42" s="23">
        <v>27</v>
      </c>
      <c r="I42" s="19">
        <v>6.64</v>
      </c>
      <c r="J42" s="24">
        <v>12</v>
      </c>
      <c r="K42" s="25">
        <v>6.4428571428571431</v>
      </c>
      <c r="N42" s="4">
        <v>27</v>
      </c>
      <c r="O42" s="5">
        <v>6.4</v>
      </c>
      <c r="P42" s="4">
        <v>30</v>
      </c>
      <c r="Q42" s="5">
        <v>6.125</v>
      </c>
      <c r="R42" s="4">
        <v>15</v>
      </c>
      <c r="S42" s="5">
        <v>5.55</v>
      </c>
      <c r="T42" s="4">
        <v>24</v>
      </c>
      <c r="U42" s="5">
        <v>7.0625</v>
      </c>
      <c r="V42" s="4">
        <v>21</v>
      </c>
      <c r="W42" s="5">
        <v>7.171875</v>
      </c>
      <c r="Z42" s="4">
        <v>27</v>
      </c>
      <c r="AA42" s="5">
        <v>8.2333333333333325</v>
      </c>
      <c r="AB42" s="4">
        <v>27</v>
      </c>
      <c r="AC42" s="5">
        <v>6.8392857142857144</v>
      </c>
      <c r="AD42" s="4">
        <v>24</v>
      </c>
      <c r="AE42" s="5">
        <v>7.5892857142857144</v>
      </c>
      <c r="AH42" s="4">
        <v>21</v>
      </c>
      <c r="AI42" s="5">
        <v>6.5333333333333332</v>
      </c>
      <c r="AJ42" s="4">
        <v>24</v>
      </c>
      <c r="AK42" s="5">
        <v>7.46875</v>
      </c>
      <c r="AL42" s="4">
        <v>24</v>
      </c>
      <c r="AM42" s="5">
        <v>6.765625</v>
      </c>
    </row>
    <row r="43" spans="1:39" ht="15" customHeight="1" x14ac:dyDescent="0.2">
      <c r="A43" s="19">
        <v>5</v>
      </c>
      <c r="B43" s="20" t="s">
        <v>21</v>
      </c>
      <c r="C43" s="20"/>
      <c r="D43" s="21">
        <f>AVERAGE(G43,O43,Q43,S43,AM43)</f>
        <v>5.9959107142857135</v>
      </c>
      <c r="E43" s="22">
        <f>SUM(F43,N43,P43,R43,AL43)</f>
        <v>105</v>
      </c>
      <c r="F43" s="23">
        <v>18</v>
      </c>
      <c r="G43" s="19">
        <v>6.8</v>
      </c>
      <c r="H43" s="23"/>
      <c r="I43" s="19"/>
      <c r="J43" s="24">
        <v>9</v>
      </c>
      <c r="K43" s="25">
        <v>5.2857142857142856</v>
      </c>
      <c r="L43" s="4">
        <v>12</v>
      </c>
      <c r="M43" s="1">
        <v>5.61</v>
      </c>
      <c r="N43" s="4">
        <v>24</v>
      </c>
      <c r="O43" s="5">
        <v>5.85</v>
      </c>
      <c r="P43" s="4">
        <v>24</v>
      </c>
      <c r="Q43" s="5">
        <v>5.8214285714285712</v>
      </c>
      <c r="R43" s="4">
        <v>21</v>
      </c>
      <c r="S43" s="5">
        <v>5.68</v>
      </c>
      <c r="T43" s="4">
        <v>15</v>
      </c>
      <c r="U43" s="5">
        <v>6.09375</v>
      </c>
      <c r="V43" s="4">
        <v>6</v>
      </c>
      <c r="W43" s="5">
        <v>6.5</v>
      </c>
      <c r="X43" s="4">
        <v>9</v>
      </c>
      <c r="Y43" s="5">
        <v>6.875</v>
      </c>
      <c r="Z43" s="4">
        <v>15</v>
      </c>
      <c r="AA43" s="5">
        <v>7.4833333333333334</v>
      </c>
      <c r="AF43" s="4">
        <v>12</v>
      </c>
      <c r="AG43" s="5">
        <v>7.16071428571429</v>
      </c>
      <c r="AH43" s="4">
        <v>15</v>
      </c>
      <c r="AI43" s="5">
        <v>6.4</v>
      </c>
      <c r="AJ43" s="4">
        <v>15</v>
      </c>
      <c r="AK43" s="5">
        <v>6.546875</v>
      </c>
      <c r="AL43" s="4">
        <v>18</v>
      </c>
      <c r="AM43" s="5">
        <v>5.828125</v>
      </c>
    </row>
    <row r="44" spans="1:39" ht="15" customHeight="1" x14ac:dyDescent="0.2">
      <c r="A44" s="19">
        <v>6</v>
      </c>
      <c r="B44" s="20" t="s">
        <v>14</v>
      </c>
      <c r="C44" s="20"/>
      <c r="D44" s="21">
        <f>AVERAGE(G44,I44,K44,M44,O44,Q44,S44,U44,W44,Y44,AA44,AC44,AE44,AG44)</f>
        <v>8.8220238095238077</v>
      </c>
      <c r="E44" s="22">
        <f>SUM(F44,H44,J44,L44,N44,P44,R44,T44,V44,X44,Z44,AB44,AD44,AF44)</f>
        <v>90</v>
      </c>
      <c r="F44" s="23"/>
      <c r="G44" s="19"/>
      <c r="H44" s="23"/>
      <c r="I44" s="19"/>
      <c r="J44" s="24">
        <v>30</v>
      </c>
      <c r="K44" s="25">
        <v>8.8857142857142861</v>
      </c>
      <c r="X44" s="4">
        <v>30</v>
      </c>
      <c r="Y44" s="5">
        <v>8.4375</v>
      </c>
      <c r="AF44" s="4">
        <v>30</v>
      </c>
      <c r="AG44" s="5">
        <v>9.1428571428571406</v>
      </c>
    </row>
    <row r="45" spans="1:39" ht="15" customHeight="1" x14ac:dyDescent="0.2">
      <c r="A45" s="19">
        <v>7</v>
      </c>
      <c r="B45" s="20" t="s">
        <v>287</v>
      </c>
      <c r="C45" s="20"/>
      <c r="D45" s="21">
        <f>AVERAGE(G45,I45,K45,M45,O45,Q45,S45,U45,W45,Y45,AA45,AC45,AE45,AG45)</f>
        <v>7.516741071428573</v>
      </c>
      <c r="E45" s="22">
        <f>SUM(F45,H45,J45,L45,N45,P45,R45,T45,V45,X45,Z45,AB45,AD45,AF45)</f>
        <v>87</v>
      </c>
      <c r="F45" s="23"/>
      <c r="G45" s="19"/>
      <c r="H45" s="23"/>
      <c r="I45" s="19"/>
      <c r="J45" s="24"/>
      <c r="K45" s="25"/>
      <c r="T45" s="4">
        <v>27</v>
      </c>
      <c r="U45" s="5">
        <v>7.1875</v>
      </c>
      <c r="V45" s="4">
        <v>27</v>
      </c>
      <c r="W45" s="5">
        <v>7.96875</v>
      </c>
      <c r="X45" s="4">
        <v>18</v>
      </c>
      <c r="Y45" s="5">
        <v>7.5</v>
      </c>
      <c r="AF45" s="4">
        <v>15</v>
      </c>
      <c r="AG45" s="5">
        <v>7.41071428571429</v>
      </c>
    </row>
    <row r="46" spans="1:39" ht="15" customHeight="1" x14ac:dyDescent="0.2">
      <c r="A46" s="19">
        <v>8</v>
      </c>
      <c r="B46" s="20" t="s">
        <v>330</v>
      </c>
      <c r="C46" s="20"/>
      <c r="D46" s="21">
        <f>AVERAGE(G46,I46,K46,M46,O46,Q46,S46,U46,W46,Y46,AA46,AC46,AE46,AG46)</f>
        <v>8.146569047619046</v>
      </c>
      <c r="E46" s="22">
        <f>SUM(F46,H46,J46,L46,N46,P46,R46,T46,V46,X46,Z46,AB46,AD46,AF46)</f>
        <v>81</v>
      </c>
      <c r="F46" s="23"/>
      <c r="G46" s="19"/>
      <c r="H46" s="23"/>
      <c r="I46" s="19"/>
      <c r="J46" s="24"/>
      <c r="K46" s="25"/>
      <c r="V46" s="4">
        <v>30</v>
      </c>
      <c r="W46" s="5">
        <v>8.46875</v>
      </c>
      <c r="X46" s="4">
        <v>24</v>
      </c>
      <c r="Y46" s="5">
        <v>7.7031000000000001</v>
      </c>
      <c r="AF46" s="4">
        <v>27</v>
      </c>
      <c r="AG46" s="5">
        <v>8.2678571428571406</v>
      </c>
    </row>
    <row r="47" spans="1:39" ht="15" customHeight="1" x14ac:dyDescent="0.2">
      <c r="A47" s="19">
        <v>9</v>
      </c>
      <c r="B47" s="20" t="s">
        <v>204</v>
      </c>
      <c r="C47" s="20"/>
      <c r="D47" s="21">
        <f>AVERAGE(G47,I47,K47,M47,O47,Q47,S47,U47,W47,Y47,AA47,AC47,AE47,AI47)</f>
        <v>7.3833333333333337</v>
      </c>
      <c r="E47" s="22">
        <f>SUM(F47,H47,J47,L47,N47,P47,R47,T47,V47,X47,Z47,AB47,AD47,AH47)</f>
        <v>81</v>
      </c>
      <c r="F47" s="23"/>
      <c r="G47" s="19"/>
      <c r="H47" s="23"/>
      <c r="I47" s="19"/>
      <c r="J47" s="24"/>
      <c r="K47" s="25"/>
      <c r="L47" s="4">
        <v>21</v>
      </c>
      <c r="M47" s="1">
        <v>6.2</v>
      </c>
      <c r="Z47" s="4">
        <v>30</v>
      </c>
      <c r="AA47" s="5">
        <v>8.3333333333333339</v>
      </c>
      <c r="AH47" s="4">
        <v>30</v>
      </c>
      <c r="AI47" s="5">
        <v>7.6166666666666663</v>
      </c>
    </row>
    <row r="48" spans="1:39" ht="15" customHeight="1" x14ac:dyDescent="0.2">
      <c r="A48" s="19">
        <v>10</v>
      </c>
      <c r="B48" s="20" t="s">
        <v>258</v>
      </c>
      <c r="C48" s="20"/>
      <c r="D48" s="21">
        <f>AVERAGE(G48,I48,K48,M48,O48,Q48,S48,U48,W48,Y48,AA48,AC48,AE48,AI48)</f>
        <v>7.2899999999999991</v>
      </c>
      <c r="E48" s="22">
        <f>SUM(F48,H48,J48,L48,N48,P48,R48,T48,V48,X48,Z48,AB48,AD48,AH48)</f>
        <v>81</v>
      </c>
      <c r="F48" s="23"/>
      <c r="G48" s="19"/>
      <c r="H48" s="23"/>
      <c r="I48" s="19"/>
      <c r="J48" s="24"/>
      <c r="K48" s="25"/>
      <c r="R48" s="4">
        <v>30</v>
      </c>
      <c r="S48" s="5">
        <v>6.12</v>
      </c>
      <c r="Z48" s="4">
        <v>24</v>
      </c>
      <c r="AA48" s="5">
        <v>8.2166666666666668</v>
      </c>
      <c r="AH48" s="4">
        <v>27</v>
      </c>
      <c r="AI48" s="5">
        <v>7.5333333333333332</v>
      </c>
    </row>
    <row r="49" spans="1:39" ht="15" customHeight="1" x14ac:dyDescent="0.2">
      <c r="A49" s="19">
        <v>11</v>
      </c>
      <c r="B49" s="20" t="s">
        <v>161</v>
      </c>
      <c r="C49" s="20"/>
      <c r="D49" s="21">
        <f>AVERAGE(G49,U49,AG49,AK49,AM49)</f>
        <v>6.5148571428571413</v>
      </c>
      <c r="E49" s="22">
        <f>SUM(F49,T49,AF49,AJ49,AL49)</f>
        <v>81</v>
      </c>
      <c r="F49" s="23">
        <v>15</v>
      </c>
      <c r="G49" s="19">
        <v>6.61</v>
      </c>
      <c r="H49" s="23"/>
      <c r="I49" s="19"/>
      <c r="J49" s="24"/>
      <c r="K49" s="25"/>
      <c r="T49" s="4">
        <v>18</v>
      </c>
      <c r="U49" s="5">
        <v>6.140625</v>
      </c>
      <c r="AF49" s="4">
        <v>6</v>
      </c>
      <c r="AG49" s="5">
        <v>6.46428571428571</v>
      </c>
      <c r="AJ49" s="4">
        <v>21</v>
      </c>
      <c r="AK49" s="5">
        <v>7.171875</v>
      </c>
      <c r="AL49" s="4">
        <v>21</v>
      </c>
      <c r="AM49" s="5">
        <v>6.1875</v>
      </c>
    </row>
    <row r="50" spans="1:39" ht="15" customHeight="1" x14ac:dyDescent="0.2">
      <c r="A50" s="19">
        <v>12</v>
      </c>
      <c r="B50" s="20" t="s">
        <v>15</v>
      </c>
      <c r="C50" s="20"/>
      <c r="D50" s="21">
        <f>AVERAGE(G50,I50,K50,M50,O50,Q50,S50,U50,W50,Y50,AA50,AC50,AE50,AG50)</f>
        <v>7.8818619047619052</v>
      </c>
      <c r="E50" s="22">
        <f>SUM(F50,H50,J50,L50,N50,P50,R50,T50,V50,X50,Z50,AB50,AD50,AF50)</f>
        <v>72</v>
      </c>
      <c r="F50" s="23"/>
      <c r="G50" s="19"/>
      <c r="H50" s="23"/>
      <c r="I50" s="19"/>
      <c r="J50" s="24">
        <v>27</v>
      </c>
      <c r="K50" s="25">
        <v>7.8285714285714283</v>
      </c>
      <c r="X50" s="4">
        <v>27</v>
      </c>
      <c r="Y50" s="5">
        <v>8.0312999999999999</v>
      </c>
      <c r="AF50" s="4">
        <v>18</v>
      </c>
      <c r="AG50" s="5">
        <v>7.78571428571429</v>
      </c>
    </row>
    <row r="51" spans="1:39" ht="15" customHeight="1" x14ac:dyDescent="0.2">
      <c r="A51" s="19">
        <v>13</v>
      </c>
      <c r="B51" s="20" t="s">
        <v>286</v>
      </c>
      <c r="C51" s="20"/>
      <c r="D51" s="21">
        <f>AVERAGE(G51,I51,K51,M51,O51,Q51,S51,U51,W51,Y51,AA51,AC51,AE51,AG51)</f>
        <v>7.7068369047619028</v>
      </c>
      <c r="E51" s="22">
        <f>SUM(F51,H51,J51,L51,N51,P51,R51,T51,V51,X51,Z51,AB51,AD51,AF51)</f>
        <v>66</v>
      </c>
      <c r="F51" s="23"/>
      <c r="G51" s="19"/>
      <c r="H51" s="23"/>
      <c r="I51" s="19"/>
      <c r="J51" s="24"/>
      <c r="K51" s="25"/>
      <c r="T51" s="4">
        <v>30</v>
      </c>
      <c r="U51" s="5">
        <v>7.703125</v>
      </c>
      <c r="X51" s="4">
        <v>15</v>
      </c>
      <c r="Y51" s="5">
        <v>7.3281000000000001</v>
      </c>
      <c r="AF51" s="4">
        <v>21</v>
      </c>
      <c r="AG51" s="5">
        <v>8.08928571428571</v>
      </c>
    </row>
    <row r="52" spans="1:39" ht="15" customHeight="1" x14ac:dyDescent="0.2">
      <c r="A52" s="19">
        <v>14</v>
      </c>
      <c r="B52" s="20" t="s">
        <v>163</v>
      </c>
      <c r="C52" s="20"/>
      <c r="D52" s="21">
        <f>AVERAGE(G52,I52,K52,M52,O52,Q52,S52,U52,W52,Y52,AA52,AC52,AE52)</f>
        <v>5.7532142857142858</v>
      </c>
      <c r="E52" s="22">
        <f>SUM(F52,H52,J52,L52,N52,P52,R52,T52,V52,X52,Z52,AB52,AD52)</f>
        <v>54</v>
      </c>
      <c r="F52" s="23">
        <v>3</v>
      </c>
      <c r="G52" s="19">
        <v>5.55</v>
      </c>
      <c r="H52" s="23"/>
      <c r="I52" s="19"/>
      <c r="J52" s="24"/>
      <c r="K52" s="25"/>
      <c r="P52" s="4">
        <v>18</v>
      </c>
      <c r="Q52" s="5">
        <v>4.8928571428571432</v>
      </c>
      <c r="R52" s="4">
        <v>24</v>
      </c>
      <c r="S52" s="5">
        <v>5.82</v>
      </c>
      <c r="V52" s="4">
        <v>9</v>
      </c>
      <c r="W52" s="5">
        <v>6.75</v>
      </c>
    </row>
    <row r="53" spans="1:39" ht="15" customHeight="1" x14ac:dyDescent="0.2">
      <c r="A53" s="19">
        <v>15</v>
      </c>
      <c r="B53" s="20" t="s">
        <v>162</v>
      </c>
      <c r="C53" s="20"/>
      <c r="D53" s="21">
        <f>AVERAGE(G53,I53,K53,M53,O53,Q53,S53,U53,W53,Y53,AA53,AC53,AE53)</f>
        <v>5.8675892857142857</v>
      </c>
      <c r="E53" s="22">
        <f>SUM(F53,H53,J53,L53,N53,P53,R53,T53,V53,X53,Z53,AB53,AD53)</f>
        <v>45</v>
      </c>
      <c r="F53" s="23">
        <v>12</v>
      </c>
      <c r="G53" s="19">
        <v>6.61</v>
      </c>
      <c r="H53" s="23"/>
      <c r="I53" s="19"/>
      <c r="J53" s="24"/>
      <c r="K53" s="25"/>
      <c r="P53" s="4">
        <v>21</v>
      </c>
      <c r="Q53" s="5">
        <v>5.7678571428571432</v>
      </c>
      <c r="R53" s="4">
        <v>12</v>
      </c>
      <c r="S53" s="5">
        <v>5.03</v>
      </c>
      <c r="V53" s="4">
        <v>0</v>
      </c>
      <c r="W53" s="5">
        <v>6.0625</v>
      </c>
    </row>
    <row r="54" spans="1:39" ht="15" customHeight="1" x14ac:dyDescent="0.2">
      <c r="A54" s="19">
        <v>16</v>
      </c>
      <c r="B54" s="20" t="s">
        <v>165</v>
      </c>
      <c r="C54" s="20"/>
      <c r="D54" s="21">
        <f>AVERAGE(G54,I54,K54,M54,O54,Q54,S54,U54,W54,Y54,AA54,AC54,AE54)</f>
        <v>7.5716666666666672</v>
      </c>
      <c r="E54" s="22">
        <f>SUM(F54,H54,J54,L54,N54,P54,R54,T54,V54,X54,Z54,AB54,AD54)</f>
        <v>42</v>
      </c>
      <c r="F54" s="23">
        <v>24</v>
      </c>
      <c r="G54" s="19">
        <v>7.16</v>
      </c>
      <c r="H54" s="23"/>
      <c r="I54" s="19"/>
      <c r="J54" s="24"/>
      <c r="K54" s="25"/>
      <c r="Z54" s="4">
        <v>18</v>
      </c>
      <c r="AA54" s="5">
        <v>7.9833333333333334</v>
      </c>
    </row>
    <row r="55" spans="1:39" ht="15" customHeight="1" x14ac:dyDescent="0.2">
      <c r="A55" s="19">
        <v>17</v>
      </c>
      <c r="B55" s="20" t="s">
        <v>203</v>
      </c>
      <c r="C55" s="20"/>
      <c r="D55" s="21">
        <f>AVERAGE(G55,I55,K55,M55,O55,Q55,S55,U55,W55,Y55,AA55,AC55,AE55)</f>
        <v>6.98</v>
      </c>
      <c r="E55" s="22">
        <f>SUM(F55,H55,J55,L55,N55,P55,R55,T55,V55,X55,Z55,AB55,AD55)</f>
        <v>30</v>
      </c>
      <c r="F55" s="23"/>
      <c r="G55" s="19"/>
      <c r="H55" s="23"/>
      <c r="I55" s="19"/>
      <c r="J55" s="24"/>
      <c r="K55" s="25"/>
      <c r="L55" s="4">
        <v>30</v>
      </c>
      <c r="M55" s="1">
        <v>6.98</v>
      </c>
      <c r="P55" s="40"/>
    </row>
    <row r="56" spans="1:39" ht="15" customHeight="1" x14ac:dyDescent="0.2">
      <c r="A56" s="19">
        <v>18</v>
      </c>
      <c r="B56" s="20" t="s">
        <v>417</v>
      </c>
      <c r="C56" s="20"/>
      <c r="D56" s="21">
        <f>AVERAGE(AG56,AI56)</f>
        <v>6.7077380952380974</v>
      </c>
      <c r="E56" s="22">
        <f>SUM(F56,H56,J56,L56,N56,P56,R56,T56,V56,X56,Z56,AB56,AD56,AF56,AH56)</f>
        <v>27</v>
      </c>
      <c r="F56" s="23"/>
      <c r="G56" s="19"/>
      <c r="H56" s="23"/>
      <c r="I56" s="19"/>
      <c r="J56" s="24"/>
      <c r="K56" s="25"/>
      <c r="AF56" s="4">
        <v>9</v>
      </c>
      <c r="AG56" s="5">
        <v>6.9821428571428603</v>
      </c>
      <c r="AH56" s="4">
        <v>18</v>
      </c>
      <c r="AI56" s="5">
        <v>6.4333333333333336</v>
      </c>
    </row>
    <row r="57" spans="1:39" ht="15" customHeight="1" x14ac:dyDescent="0.2">
      <c r="A57" s="19">
        <v>19</v>
      </c>
      <c r="B57" s="20" t="s">
        <v>16</v>
      </c>
      <c r="C57" s="20"/>
      <c r="D57" s="21">
        <f>AVERAGE(G57,I57,K57,M57,O57,Q57,S57,U57,W57,Y57,AA57,AC57,AE57)</f>
        <v>7.5428571428571427</v>
      </c>
      <c r="E57" s="22">
        <f>SUM(F57,H57,J57,L57,N57,P57,R57,T57,V57,X57,Z57,AB57,AD57)</f>
        <v>24</v>
      </c>
      <c r="F57" s="23"/>
      <c r="G57" s="19"/>
      <c r="H57" s="23"/>
      <c r="I57" s="19"/>
      <c r="J57" s="24">
        <v>24</v>
      </c>
      <c r="K57" s="25">
        <v>7.5428571428571427</v>
      </c>
      <c r="P57" s="40"/>
    </row>
    <row r="58" spans="1:39" ht="15" customHeight="1" x14ac:dyDescent="0.2">
      <c r="A58" s="19">
        <v>20</v>
      </c>
      <c r="B58" s="20" t="s">
        <v>331</v>
      </c>
      <c r="C58" s="20"/>
      <c r="D58" s="21">
        <f>AVERAGE(W58,AI58)</f>
        <v>6.5994791666666668</v>
      </c>
      <c r="E58" s="22">
        <f>SUM(F58,H58,J58,L58,N58,P58,R58,T58,V58,X58,Z58,AB58,AD58,AH58)</f>
        <v>24</v>
      </c>
      <c r="F58" s="23"/>
      <c r="G58" s="19"/>
      <c r="H58" s="23"/>
      <c r="I58" s="19"/>
      <c r="J58" s="24"/>
      <c r="K58" s="25"/>
      <c r="V58" s="4">
        <v>15</v>
      </c>
      <c r="W58" s="5">
        <v>7.015625</v>
      </c>
      <c r="AH58" s="4">
        <v>9</v>
      </c>
      <c r="AI58" s="5">
        <v>6.1833333333333336</v>
      </c>
    </row>
    <row r="59" spans="1:39" ht="15" customHeight="1" x14ac:dyDescent="0.2">
      <c r="A59" s="19">
        <v>21</v>
      </c>
      <c r="B59" s="20" t="s">
        <v>206</v>
      </c>
      <c r="C59" s="20"/>
      <c r="D59" s="21">
        <f>AVERAGE(G59,I59,K59,M59,O59,Q59,S59,U59,W59,Y59,AA59,AC59,AE59)</f>
        <v>5.4668749999999999</v>
      </c>
      <c r="E59" s="22">
        <f>SUM(F59,H59,J59,L59,N59,P59,R59,T59,V59,X59,Z59,AB59,AD59)</f>
        <v>24</v>
      </c>
      <c r="F59" s="23"/>
      <c r="G59" s="19"/>
      <c r="H59" s="23"/>
      <c r="I59" s="19"/>
      <c r="J59" s="24"/>
      <c r="K59" s="25"/>
      <c r="L59" s="4">
        <v>9</v>
      </c>
      <c r="M59" s="1">
        <v>4.84</v>
      </c>
      <c r="T59" s="4">
        <v>15</v>
      </c>
      <c r="U59" s="5">
        <v>6.09375</v>
      </c>
    </row>
    <row r="60" spans="1:39" ht="15" customHeight="1" x14ac:dyDescent="0.2">
      <c r="A60" s="19">
        <v>22</v>
      </c>
      <c r="B60" s="20" t="s">
        <v>17</v>
      </c>
      <c r="C60" s="20"/>
      <c r="D60" s="21">
        <f>AVERAGE(G60,I60,K60,M60,O60,Q60,S60,U60,W60,Y60,AA60,AC60,AE60)</f>
        <v>7.2714285714285714</v>
      </c>
      <c r="E60" s="22">
        <f>SUM(F60,H60,J60,L60,N60,P60,R60,T60,V60,X60,Z60,AB60,AD60)</f>
        <v>21</v>
      </c>
      <c r="F60" s="23"/>
      <c r="G60" s="19"/>
      <c r="H60" s="23"/>
      <c r="I60" s="19"/>
      <c r="J60" s="24">
        <v>21</v>
      </c>
      <c r="K60" s="25">
        <v>7.2714285714285714</v>
      </c>
      <c r="P60" s="40"/>
    </row>
    <row r="61" spans="1:39" ht="15" customHeight="1" x14ac:dyDescent="0.2">
      <c r="A61" s="19">
        <v>23</v>
      </c>
      <c r="B61" s="20" t="s">
        <v>19</v>
      </c>
      <c r="C61" s="20"/>
      <c r="D61" s="21">
        <f>AVERAGE(G61,I61,K61,M61,O61,Q61,S61,U61,W61,Y61,AA61,AC61,AE61)</f>
        <v>6.6064285714285713</v>
      </c>
      <c r="E61" s="22">
        <f>SUM(F61,H61,J61,L61,N61,P61,R61,T61,V61,X61,Z61,AB61,AD61)</f>
        <v>21</v>
      </c>
      <c r="F61" s="23">
        <v>6</v>
      </c>
      <c r="G61" s="19">
        <v>6.47</v>
      </c>
      <c r="H61" s="23"/>
      <c r="I61" s="19"/>
      <c r="J61" s="24">
        <v>15</v>
      </c>
      <c r="K61" s="25">
        <v>6.7428571428571429</v>
      </c>
    </row>
    <row r="62" spans="1:39" ht="15" customHeight="1" x14ac:dyDescent="0.2">
      <c r="A62" s="19">
        <v>24</v>
      </c>
      <c r="B62" s="20" t="s">
        <v>332</v>
      </c>
      <c r="C62" s="20"/>
      <c r="D62" s="21">
        <f>AVERAGE(W62,Y62,AK62,AM62)</f>
        <v>6.5416750000000006</v>
      </c>
      <c r="E62" s="22">
        <f>SUM(F62,H62,J62,L62,N62,P62,R62,T62,V62,X62,Z62,AB62,AD62,AJ62,AL62)</f>
        <v>21</v>
      </c>
      <c r="F62" s="23"/>
      <c r="G62" s="19"/>
      <c r="H62" s="23"/>
      <c r="I62" s="19"/>
      <c r="J62" s="24"/>
      <c r="K62" s="25"/>
      <c r="V62" s="4">
        <v>3</v>
      </c>
      <c r="W62" s="5">
        <v>6.359375</v>
      </c>
      <c r="X62" s="4">
        <v>0</v>
      </c>
      <c r="Y62" s="5">
        <v>6.2968999999999999</v>
      </c>
      <c r="AJ62" s="4">
        <v>18</v>
      </c>
      <c r="AK62" s="5">
        <v>6.96875</v>
      </c>
    </row>
    <row r="63" spans="1:39" ht="15" customHeight="1" x14ac:dyDescent="0.2">
      <c r="A63" s="19">
        <v>25</v>
      </c>
      <c r="B63" s="20" t="s">
        <v>207</v>
      </c>
      <c r="C63" s="20"/>
      <c r="D63" s="21">
        <f>AVERAGE(M63,AI63)</f>
        <v>5.2949999999999999</v>
      </c>
      <c r="E63" s="22">
        <f>SUM(F63,H63,J63,L63,N63,P63,R63,T63,V63,X63,Z63,AB63,AD63,AH63)</f>
        <v>21</v>
      </c>
      <c r="F63" s="23"/>
      <c r="G63" s="19"/>
      <c r="H63" s="23"/>
      <c r="I63" s="19"/>
      <c r="J63" s="24"/>
      <c r="K63" s="25"/>
      <c r="L63" s="4">
        <v>18</v>
      </c>
      <c r="M63" s="1">
        <v>5.79</v>
      </c>
      <c r="AH63" s="4">
        <v>3</v>
      </c>
      <c r="AI63" s="5">
        <v>4.8</v>
      </c>
    </row>
    <row r="64" spans="1:39" ht="15" customHeight="1" x14ac:dyDescent="0.2">
      <c r="A64" s="19">
        <v>26</v>
      </c>
      <c r="B64" s="20" t="s">
        <v>259</v>
      </c>
      <c r="C64" s="20"/>
      <c r="D64" s="21">
        <f>AVERAGE(G64,I64,K64,M64,O64,Q64,S64,U64,W64,Y64,AA64,AC64,AE64)</f>
        <v>5.65</v>
      </c>
      <c r="E64" s="22">
        <f>SUM(F64,H64,J64,L64,N64,P64,R64,T64,V64,X64,Z64,AB64,AD64)</f>
        <v>18</v>
      </c>
      <c r="F64" s="23"/>
      <c r="G64" s="19"/>
      <c r="H64" s="23"/>
      <c r="I64" s="19"/>
      <c r="J64" s="24"/>
      <c r="K64" s="25"/>
      <c r="R64" s="4">
        <v>18</v>
      </c>
      <c r="S64" s="5">
        <v>5.65</v>
      </c>
    </row>
    <row r="65" spans="1:39" ht="15" customHeight="1" x14ac:dyDescent="0.2">
      <c r="A65" s="19">
        <v>27</v>
      </c>
      <c r="B65" s="20" t="s">
        <v>22</v>
      </c>
      <c r="C65" s="20"/>
      <c r="D65" s="21">
        <f>AVERAGE(G65,I65,K65,M65,O65,Q65,S65,U65,W65,Y65,AA65,AC65,AE65)</f>
        <v>5.725714285714286</v>
      </c>
      <c r="E65" s="22">
        <f>SUM(F65,H65,J65,L65,N65,P65,R65,T65,V65,X65,Z65,AB65,AD65)</f>
        <v>15</v>
      </c>
      <c r="F65" s="23">
        <v>9</v>
      </c>
      <c r="G65" s="19">
        <v>6.58</v>
      </c>
      <c r="H65" s="23"/>
      <c r="I65" s="19"/>
      <c r="J65" s="24">
        <v>6</v>
      </c>
      <c r="K65" s="25">
        <v>4.871428571428571</v>
      </c>
    </row>
    <row r="66" spans="1:39" ht="15" customHeight="1" x14ac:dyDescent="0.2">
      <c r="A66" s="19">
        <v>28</v>
      </c>
      <c r="B66" s="20" t="s">
        <v>205</v>
      </c>
      <c r="C66" s="20"/>
      <c r="D66" s="21">
        <f>AVERAGE(G66,I66,K66,M66,O66,Q66,S66,U66,W66,Y66,AA66,AC66,AE66)</f>
        <v>5.64</v>
      </c>
      <c r="E66" s="22">
        <f>SUM(F66,H66,J66,L66,N66,P66,R66,T66,V66,X66,Z66,AB66,AD66)</f>
        <v>15</v>
      </c>
      <c r="F66" s="23"/>
      <c r="G66" s="19"/>
      <c r="H66" s="23"/>
      <c r="I66" s="19"/>
      <c r="J66" s="24"/>
      <c r="K66" s="25"/>
      <c r="L66" s="4">
        <v>15</v>
      </c>
      <c r="M66" s="1">
        <v>5.64</v>
      </c>
    </row>
    <row r="67" spans="1:39" ht="15" customHeight="1" x14ac:dyDescent="0.2">
      <c r="A67" s="19">
        <v>29</v>
      </c>
      <c r="B67" s="20" t="s">
        <v>356</v>
      </c>
      <c r="C67" s="20"/>
      <c r="D67" s="21">
        <f>AVERAGE(G67,I67,K67,M67,O67,Q67,S67,U67,W67,Y67,AA67,AC67,AE67,AG67)</f>
        <v>6.482142857142855</v>
      </c>
      <c r="E67" s="22">
        <f>SUM(F67,H67,J67,L67,N67,P67,R67,T67,V67,X67,Z67,AB67,AD67,AF67)</f>
        <v>9</v>
      </c>
      <c r="F67" s="23"/>
      <c r="G67" s="19"/>
      <c r="H67" s="23"/>
      <c r="I67" s="19"/>
      <c r="J67" s="24"/>
      <c r="K67" s="25"/>
      <c r="X67" s="4">
        <v>6</v>
      </c>
      <c r="Y67" s="5">
        <v>6.75</v>
      </c>
      <c r="AF67" s="4">
        <v>3</v>
      </c>
      <c r="AG67" s="5">
        <v>6.21428571428571</v>
      </c>
    </row>
    <row r="68" spans="1:39" ht="15" customHeight="1" x14ac:dyDescent="0.2">
      <c r="A68" s="19">
        <v>30</v>
      </c>
      <c r="B68" s="20" t="s">
        <v>444</v>
      </c>
      <c r="C68" s="20"/>
      <c r="D68" s="21">
        <f>AVERAGE(AK68,AM68)</f>
        <v>6.203125</v>
      </c>
      <c r="E68" s="22">
        <f>SUM(AJ68,AL68)</f>
        <v>9</v>
      </c>
      <c r="F68" s="23"/>
      <c r="G68" s="19"/>
      <c r="H68" s="23"/>
      <c r="I68" s="19"/>
      <c r="J68" s="24"/>
      <c r="K68" s="25"/>
      <c r="AJ68" s="4">
        <v>9</v>
      </c>
      <c r="AK68" s="5">
        <v>6.203125</v>
      </c>
    </row>
    <row r="69" spans="1:39" ht="15" customHeight="1" x14ac:dyDescent="0.2">
      <c r="A69" s="19">
        <v>31</v>
      </c>
      <c r="B69" s="20" t="s">
        <v>260</v>
      </c>
      <c r="C69" s="20"/>
      <c r="D69" s="21">
        <f>AVERAGE(G69,I69,K69,M69,O69,Q69,S69,U69,W69,Y69,AA69,AC69,AE69)</f>
        <v>3.73</v>
      </c>
      <c r="E69" s="22">
        <f>SUM(F69,H69,J69,L69,N69,P69,R69,T69,V69,X69,Z69,AB69,AD69)</f>
        <v>9</v>
      </c>
      <c r="F69" s="23"/>
      <c r="G69" s="19"/>
      <c r="H69" s="23"/>
      <c r="I69" s="19"/>
      <c r="J69" s="24"/>
      <c r="K69" s="25"/>
      <c r="R69" s="4">
        <v>9</v>
      </c>
      <c r="S69" s="5">
        <v>3.73</v>
      </c>
    </row>
    <row r="70" spans="1:39" ht="15" customHeight="1" x14ac:dyDescent="0.2">
      <c r="A70" s="19">
        <v>32</v>
      </c>
      <c r="B70" s="20" t="s">
        <v>333</v>
      </c>
      <c r="C70" s="20"/>
      <c r="D70" s="21">
        <f>AVERAGE(W70,Y70,AI70)</f>
        <v>6.0701472222222224</v>
      </c>
      <c r="E70" s="22">
        <f>SUM(F70,H70,J70,L70,N70,P70,R70,T70,V70,X70,Z70,AB70,AD70,AH70)</f>
        <v>6</v>
      </c>
      <c r="F70" s="23"/>
      <c r="G70" s="19"/>
      <c r="H70" s="23"/>
      <c r="I70" s="19"/>
      <c r="J70" s="24"/>
      <c r="K70" s="25"/>
      <c r="V70" s="4">
        <v>0</v>
      </c>
      <c r="W70" s="5">
        <v>6.171875</v>
      </c>
      <c r="X70" s="4">
        <v>0</v>
      </c>
      <c r="Y70" s="5">
        <v>6.4218999999999999</v>
      </c>
      <c r="AH70" s="4">
        <v>6</v>
      </c>
      <c r="AI70" s="5">
        <v>5.6166666666666663</v>
      </c>
    </row>
    <row r="71" spans="1:39" ht="15" customHeight="1" x14ac:dyDescent="0.2">
      <c r="A71" s="19">
        <v>33</v>
      </c>
      <c r="B71" s="20" t="s">
        <v>357</v>
      </c>
      <c r="C71" s="20"/>
      <c r="D71" s="21">
        <f>AVERAGE(G71,I71,K71,M71,O71,Q71,S71,U71,W71,Y71,AA71,AC71,AE71)</f>
        <v>5.75</v>
      </c>
      <c r="E71" s="22">
        <f>SUM(F71,H71,J71,L71,N71,P71,R71,T71,V71,X71,Z71,AB71,AD71)</f>
        <v>0</v>
      </c>
      <c r="F71" s="23"/>
      <c r="G71" s="19"/>
      <c r="H71" s="23"/>
      <c r="I71" s="19"/>
      <c r="J71" s="24"/>
      <c r="K71" s="25"/>
      <c r="X71" s="4">
        <v>0</v>
      </c>
      <c r="Y71" s="5">
        <v>5.75</v>
      </c>
    </row>
    <row r="72" spans="1:39" ht="15" customHeight="1" x14ac:dyDescent="0.2">
      <c r="A72" s="19">
        <v>34</v>
      </c>
      <c r="B72" s="20" t="s">
        <v>334</v>
      </c>
      <c r="C72" s="20"/>
      <c r="D72" s="21">
        <f>AVERAGE(G72,I72,K72,M72,O72,Q72,S72,U72,W72,Y72,AA72,AC72,AE72)</f>
        <v>4.5625</v>
      </c>
      <c r="E72" s="22">
        <f>SUM(F72,H72,J72,L72,N72,P72,R72,T72,V72,X72,Z72,AB72,AD72)</f>
        <v>0</v>
      </c>
      <c r="F72" s="23"/>
      <c r="G72" s="19"/>
      <c r="H72" s="23"/>
      <c r="I72" s="19"/>
      <c r="J72" s="24"/>
      <c r="K72" s="25"/>
      <c r="V72" s="4">
        <v>0</v>
      </c>
      <c r="W72" s="5">
        <v>4.5625</v>
      </c>
    </row>
    <row r="73" spans="1:39" ht="15" customHeight="1" x14ac:dyDescent="0.2">
      <c r="A73" s="19"/>
      <c r="B73" s="20"/>
      <c r="C73" s="20"/>
      <c r="D73" s="21"/>
      <c r="E73" s="22"/>
      <c r="F73" s="23"/>
      <c r="G73" s="19"/>
      <c r="H73" s="23"/>
      <c r="I73" s="19"/>
      <c r="J73" s="24"/>
      <c r="K73" s="25"/>
    </row>
    <row r="74" spans="1:39" s="7" customFormat="1" ht="15" customHeight="1" thickBot="1" x14ac:dyDescent="0.25">
      <c r="A74" s="26"/>
      <c r="C74" s="27"/>
      <c r="D74" s="28"/>
      <c r="E74" s="29"/>
      <c r="F74" s="30"/>
      <c r="G74" s="26"/>
      <c r="H74" s="30"/>
      <c r="I74" s="26"/>
      <c r="J74" s="31"/>
      <c r="K74" s="32"/>
      <c r="L74" s="9"/>
      <c r="M74" s="6"/>
      <c r="N74" s="9"/>
      <c r="O74" s="6"/>
      <c r="P74" s="9"/>
      <c r="Q74" s="10"/>
      <c r="R74" s="9"/>
      <c r="S74" s="10"/>
      <c r="T74" s="9"/>
      <c r="U74" s="10"/>
      <c r="V74" s="9"/>
      <c r="W74" s="10"/>
      <c r="X74" s="9"/>
      <c r="Y74" s="10"/>
      <c r="Z74" s="9"/>
      <c r="AA74" s="10"/>
      <c r="AB74" s="9"/>
      <c r="AC74" s="10"/>
      <c r="AD74" s="9"/>
      <c r="AE74" s="10"/>
      <c r="AF74" s="9"/>
      <c r="AG74" s="10"/>
      <c r="AH74" s="9"/>
      <c r="AI74" s="10"/>
      <c r="AJ74" s="9"/>
      <c r="AK74" s="10"/>
      <c r="AL74" s="9"/>
      <c r="AM74" s="10"/>
    </row>
    <row r="75" spans="1:39" s="18" customFormat="1" ht="15" customHeight="1" thickTop="1" x14ac:dyDescent="0.2">
      <c r="A75" s="11" t="s">
        <v>23</v>
      </c>
      <c r="B75" s="12"/>
      <c r="C75" s="12"/>
      <c r="D75" s="13" t="s">
        <v>233</v>
      </c>
      <c r="E75" s="11" t="s">
        <v>1</v>
      </c>
      <c r="F75" s="11"/>
      <c r="G75" s="11"/>
      <c r="H75" s="11"/>
      <c r="I75" s="11"/>
      <c r="J75" s="14"/>
      <c r="K75" s="15"/>
      <c r="L75" s="16"/>
      <c r="M75" s="16"/>
      <c r="N75" s="16"/>
      <c r="O75" s="16"/>
      <c r="P75" s="16"/>
      <c r="Q75" s="16"/>
      <c r="R75" s="16"/>
      <c r="S75" s="17"/>
      <c r="T75" s="16"/>
      <c r="U75" s="17"/>
      <c r="V75" s="16"/>
      <c r="W75" s="17"/>
      <c r="X75" s="16"/>
      <c r="Y75" s="17"/>
      <c r="Z75" s="16"/>
      <c r="AA75" s="17"/>
      <c r="AB75" s="16"/>
      <c r="AC75" s="17"/>
      <c r="AD75" s="16"/>
      <c r="AE75" s="17"/>
      <c r="AF75" s="16"/>
      <c r="AG75" s="17"/>
      <c r="AH75" s="16"/>
      <c r="AI75" s="17"/>
      <c r="AJ75" s="16"/>
      <c r="AK75" s="17"/>
      <c r="AL75" s="16"/>
      <c r="AM75" s="17"/>
    </row>
    <row r="76" spans="1:39" ht="15" customHeight="1" x14ac:dyDescent="0.2">
      <c r="A76" s="19">
        <v>1</v>
      </c>
      <c r="B76" s="20" t="s">
        <v>24</v>
      </c>
      <c r="C76" s="20"/>
      <c r="D76" s="21">
        <f>AVERAGE(G76,I76,AE76,AG76,AK76)</f>
        <v>17.070142857142848</v>
      </c>
      <c r="E76" s="22">
        <f>SUM(F76,H76,AD76,AF76,AJ76)</f>
        <v>150</v>
      </c>
      <c r="F76" s="23">
        <v>30</v>
      </c>
      <c r="G76" s="19">
        <v>16.559999999999999</v>
      </c>
      <c r="H76" s="23">
        <v>30</v>
      </c>
      <c r="I76" s="19">
        <v>16.63</v>
      </c>
      <c r="J76" s="24">
        <v>30</v>
      </c>
      <c r="K76" s="25">
        <v>15.6</v>
      </c>
      <c r="L76" s="4">
        <v>21</v>
      </c>
      <c r="M76" s="1">
        <v>15.64</v>
      </c>
      <c r="N76" s="4">
        <v>27</v>
      </c>
      <c r="O76" s="5">
        <v>15</v>
      </c>
      <c r="P76" s="4">
        <v>24</v>
      </c>
      <c r="Q76" s="5">
        <v>13.428571428571429</v>
      </c>
      <c r="R76" s="4">
        <v>27</v>
      </c>
      <c r="S76" s="5">
        <v>14.47</v>
      </c>
      <c r="T76" s="4">
        <v>27</v>
      </c>
      <c r="U76" s="5">
        <v>16.0625</v>
      </c>
      <c r="V76" s="4">
        <v>30</v>
      </c>
      <c r="W76" s="5">
        <v>16</v>
      </c>
      <c r="X76" s="4">
        <v>30</v>
      </c>
      <c r="Y76" s="5">
        <v>14.9375</v>
      </c>
      <c r="Z76" s="4">
        <v>24</v>
      </c>
      <c r="AA76" s="5">
        <v>16.399999999999999</v>
      </c>
      <c r="AD76" s="4">
        <v>30</v>
      </c>
      <c r="AE76" s="5">
        <v>18.142857142857142</v>
      </c>
      <c r="AF76" s="4">
        <v>30</v>
      </c>
      <c r="AG76" s="5">
        <v>16.1428571428571</v>
      </c>
      <c r="AH76" s="4">
        <v>27</v>
      </c>
      <c r="AI76" s="5">
        <v>13.533333333333333</v>
      </c>
      <c r="AJ76" s="4">
        <v>30</v>
      </c>
      <c r="AK76" s="5">
        <v>17.875</v>
      </c>
      <c r="AL76" s="4">
        <v>30</v>
      </c>
      <c r="AM76" s="5">
        <v>15.5625</v>
      </c>
    </row>
    <row r="77" spans="1:39" ht="15" customHeight="1" x14ac:dyDescent="0.2">
      <c r="A77" s="19">
        <v>2</v>
      </c>
      <c r="B77" s="20" t="s">
        <v>28</v>
      </c>
      <c r="C77" s="20"/>
      <c r="D77" s="21">
        <f>AVERAGE(M77,Q77,S77,AI77,AK77)</f>
        <v>15.504547619047619</v>
      </c>
      <c r="E77" s="22">
        <f>SUM(L77,P77,R77,AH77,AJ77)</f>
        <v>144</v>
      </c>
      <c r="F77" s="23">
        <v>27</v>
      </c>
      <c r="G77" s="19">
        <v>15.69</v>
      </c>
      <c r="H77" s="23"/>
      <c r="I77" s="19"/>
      <c r="J77" s="24">
        <v>18</v>
      </c>
      <c r="K77" s="25">
        <v>14.171428571428571</v>
      </c>
      <c r="L77" s="4">
        <v>27</v>
      </c>
      <c r="M77" s="1">
        <v>16.36</v>
      </c>
      <c r="N77" s="4">
        <v>24</v>
      </c>
      <c r="O77" s="5">
        <v>14.2</v>
      </c>
      <c r="P77" s="4">
        <v>30</v>
      </c>
      <c r="Q77" s="5">
        <v>13.928571428571429</v>
      </c>
      <c r="R77" s="4">
        <v>30</v>
      </c>
      <c r="S77" s="5">
        <v>15.13</v>
      </c>
      <c r="V77" s="4">
        <v>27</v>
      </c>
      <c r="W77" s="5">
        <v>15.875</v>
      </c>
      <c r="X77" s="4">
        <v>21</v>
      </c>
      <c r="Y77" s="5">
        <v>14.3125</v>
      </c>
      <c r="Z77" s="4">
        <v>12</v>
      </c>
      <c r="AA77" s="5">
        <v>14.866666666666667</v>
      </c>
      <c r="AH77" s="4">
        <v>30</v>
      </c>
      <c r="AI77" s="5">
        <v>14.666666666666666</v>
      </c>
      <c r="AJ77" s="4">
        <v>27</v>
      </c>
      <c r="AK77" s="5">
        <v>17.4375</v>
      </c>
      <c r="AL77" s="4">
        <v>24</v>
      </c>
      <c r="AM77" s="5">
        <v>14.625</v>
      </c>
    </row>
    <row r="78" spans="1:39" ht="15" customHeight="1" x14ac:dyDescent="0.2">
      <c r="A78" s="19">
        <v>3</v>
      </c>
      <c r="B78" s="20" t="s">
        <v>31</v>
      </c>
      <c r="C78" s="20"/>
      <c r="D78" s="21">
        <f>AVERAGE(I78,U78,AA78,AG78,AM78)</f>
        <v>15.962380952380945</v>
      </c>
      <c r="E78" s="22">
        <f>SUM(H78,T78,Z78,AF78,AL78)</f>
        <v>141</v>
      </c>
      <c r="F78" s="23"/>
      <c r="G78" s="19"/>
      <c r="H78" s="23">
        <v>27</v>
      </c>
      <c r="I78" s="19">
        <v>15.25</v>
      </c>
      <c r="J78" s="24">
        <v>9</v>
      </c>
      <c r="K78" s="25">
        <v>13.2</v>
      </c>
      <c r="N78" s="4">
        <v>18</v>
      </c>
      <c r="O78" s="5">
        <v>13.666666666666666</v>
      </c>
      <c r="T78" s="4">
        <v>30</v>
      </c>
      <c r="U78" s="5">
        <v>16.25</v>
      </c>
      <c r="Z78" s="4">
        <v>30</v>
      </c>
      <c r="AA78" s="5">
        <v>17.133333333333333</v>
      </c>
      <c r="AD78" s="4">
        <v>24</v>
      </c>
      <c r="AE78" s="5">
        <v>16.5</v>
      </c>
      <c r="AF78" s="4">
        <v>27</v>
      </c>
      <c r="AG78" s="5">
        <v>15.9285714285714</v>
      </c>
      <c r="AH78" s="4">
        <v>24</v>
      </c>
      <c r="AI78" s="5">
        <v>13.266666666666667</v>
      </c>
      <c r="AL78" s="4">
        <v>27</v>
      </c>
      <c r="AM78" s="5">
        <v>15.25</v>
      </c>
    </row>
    <row r="79" spans="1:39" ht="15" customHeight="1" x14ac:dyDescent="0.2">
      <c r="A79" s="19">
        <v>4</v>
      </c>
      <c r="B79" s="20" t="s">
        <v>27</v>
      </c>
      <c r="C79" s="20"/>
      <c r="D79" s="21">
        <f>AVERAGE(M79,Q79,Y79,AE79,AK79)</f>
        <v>15.439285714285713</v>
      </c>
      <c r="E79" s="22">
        <f>SUM(L79,P79,X79,AD79,AJ79)</f>
        <v>123</v>
      </c>
      <c r="F79" s="23">
        <v>21</v>
      </c>
      <c r="G79" s="19">
        <v>12.25</v>
      </c>
      <c r="H79" s="23"/>
      <c r="I79" s="19"/>
      <c r="J79" s="24">
        <v>21</v>
      </c>
      <c r="K79" s="25">
        <v>14.571428571428571</v>
      </c>
      <c r="L79" s="4">
        <v>24</v>
      </c>
      <c r="M79" s="1">
        <v>16</v>
      </c>
      <c r="N79" s="4">
        <v>15</v>
      </c>
      <c r="O79" s="5">
        <v>12.333333333333334</v>
      </c>
      <c r="P79" s="4">
        <v>27</v>
      </c>
      <c r="Q79" s="5">
        <v>13.571428571428571</v>
      </c>
      <c r="R79" s="4">
        <v>15</v>
      </c>
      <c r="S79" s="5">
        <v>11.87</v>
      </c>
      <c r="V79" s="4">
        <v>21</v>
      </c>
      <c r="W79" s="5">
        <v>14.3125</v>
      </c>
      <c r="X79" s="4">
        <v>27</v>
      </c>
      <c r="Y79" s="5">
        <v>14.9375</v>
      </c>
      <c r="Z79" s="4">
        <v>21</v>
      </c>
      <c r="AA79" s="5">
        <v>15.933333333333334</v>
      </c>
      <c r="AD79" s="4">
        <v>21</v>
      </c>
      <c r="AE79" s="5">
        <v>16</v>
      </c>
      <c r="AH79" s="4">
        <v>21</v>
      </c>
      <c r="AI79" s="5">
        <v>13.2</v>
      </c>
      <c r="AJ79" s="4">
        <v>24</v>
      </c>
      <c r="AK79" s="5">
        <v>16.6875</v>
      </c>
      <c r="AL79" s="4">
        <v>21</v>
      </c>
      <c r="AM79" s="5">
        <v>13.375</v>
      </c>
    </row>
    <row r="80" spans="1:39" ht="15" customHeight="1" x14ac:dyDescent="0.2">
      <c r="A80" s="19">
        <v>5</v>
      </c>
      <c r="B80" s="20" t="s">
        <v>29</v>
      </c>
      <c r="C80" s="20"/>
      <c r="D80" s="21">
        <f>AVERAGE(G80,I80,M80,O80,Q80,S80,U80,W80,Y80,AA80,AC80,AE80)</f>
        <v>15.084999999999999</v>
      </c>
      <c r="E80" s="22">
        <f>SUM(F80,H80,L80,N80,P80,R80,T80,V80,X80,Z80,AB80,AD80)</f>
        <v>117</v>
      </c>
      <c r="F80" s="23"/>
      <c r="G80" s="19"/>
      <c r="H80" s="23"/>
      <c r="I80" s="19"/>
      <c r="J80" s="24">
        <v>15</v>
      </c>
      <c r="K80" s="25">
        <v>13.428571428571429</v>
      </c>
      <c r="L80" s="4">
        <v>15</v>
      </c>
      <c r="M80" s="1">
        <v>14.07</v>
      </c>
      <c r="N80" s="4">
        <v>30</v>
      </c>
      <c r="O80" s="5">
        <v>15.8</v>
      </c>
      <c r="R80" s="4">
        <v>18</v>
      </c>
      <c r="S80" s="5">
        <v>12.93</v>
      </c>
      <c r="T80" s="4">
        <v>24</v>
      </c>
      <c r="U80" s="5">
        <v>15.625</v>
      </c>
      <c r="AB80" s="4">
        <v>30</v>
      </c>
      <c r="AC80" s="5">
        <v>17</v>
      </c>
    </row>
    <row r="81" spans="1:39" ht="15" customHeight="1" x14ac:dyDescent="0.2">
      <c r="A81" s="19">
        <v>6</v>
      </c>
      <c r="B81" s="20" t="s">
        <v>25</v>
      </c>
      <c r="C81" s="20"/>
      <c r="D81" s="21">
        <f>AVERAGE(K81,M81,S81,AA81)</f>
        <v>15.492738095238096</v>
      </c>
      <c r="E81" s="22">
        <f>SUM(F81,H81,J81,L81,N81,P81,R81,T81,V81,X81,Z81,AB81,AD81)</f>
        <v>108</v>
      </c>
      <c r="F81" s="23"/>
      <c r="G81" s="19"/>
      <c r="H81" s="23"/>
      <c r="I81" s="19"/>
      <c r="J81" s="24">
        <v>27</v>
      </c>
      <c r="K81" s="25">
        <v>14.914285714285715</v>
      </c>
      <c r="L81" s="4">
        <v>30</v>
      </c>
      <c r="M81" s="1">
        <v>16.86</v>
      </c>
      <c r="R81" s="4">
        <v>24</v>
      </c>
      <c r="S81" s="5">
        <v>13.73</v>
      </c>
      <c r="Z81" s="4">
        <v>27</v>
      </c>
      <c r="AA81" s="5">
        <v>16.466666666666665</v>
      </c>
    </row>
    <row r="82" spans="1:39" ht="15" customHeight="1" x14ac:dyDescent="0.2">
      <c r="A82" s="19">
        <v>7</v>
      </c>
      <c r="B82" s="20" t="s">
        <v>33</v>
      </c>
      <c r="C82" s="20"/>
      <c r="D82" s="21">
        <f>AVERAGE(G82,O82,S82,AG82,AK82)</f>
        <v>13.110047619047615</v>
      </c>
      <c r="E82" s="22">
        <f>SUM(F82,N82,R82,AF82,AJ82)</f>
        <v>108</v>
      </c>
      <c r="F82" s="23">
        <v>24</v>
      </c>
      <c r="G82" s="19">
        <v>12.88</v>
      </c>
      <c r="H82" s="23"/>
      <c r="I82" s="19"/>
      <c r="J82" s="24">
        <v>3</v>
      </c>
      <c r="K82" s="25">
        <v>12.057142857142857</v>
      </c>
      <c r="L82" s="4">
        <v>18</v>
      </c>
      <c r="M82" s="1">
        <v>14.21</v>
      </c>
      <c r="N82" s="4">
        <v>21</v>
      </c>
      <c r="O82" s="5">
        <v>13.866666666666667</v>
      </c>
      <c r="P82" s="4">
        <v>21</v>
      </c>
      <c r="Q82" s="5">
        <v>11.428571428571429</v>
      </c>
      <c r="R82" s="4">
        <v>21</v>
      </c>
      <c r="S82" s="5">
        <v>13</v>
      </c>
      <c r="T82" s="4">
        <v>15</v>
      </c>
      <c r="U82" s="5">
        <v>12.8125</v>
      </c>
      <c r="V82" s="4">
        <v>18</v>
      </c>
      <c r="W82" s="5">
        <v>12.375</v>
      </c>
      <c r="Z82" s="4">
        <v>9</v>
      </c>
      <c r="AA82" s="5">
        <v>13.533333333333333</v>
      </c>
      <c r="AD82" s="4">
        <v>18</v>
      </c>
      <c r="AE82" s="5">
        <v>15.428571428571429</v>
      </c>
      <c r="AF82" s="4">
        <v>21</v>
      </c>
      <c r="AG82" s="5">
        <v>12.4285714285714</v>
      </c>
      <c r="AJ82" s="4">
        <v>21</v>
      </c>
      <c r="AK82" s="5">
        <v>13.375</v>
      </c>
      <c r="AL82" s="4">
        <v>18</v>
      </c>
      <c r="AM82" s="5">
        <v>13.25</v>
      </c>
    </row>
    <row r="83" spans="1:39" ht="15" customHeight="1" x14ac:dyDescent="0.2">
      <c r="A83" s="19">
        <v>8</v>
      </c>
      <c r="B83" s="20" t="s">
        <v>83</v>
      </c>
      <c r="C83" s="41"/>
      <c r="D83" s="21">
        <f>AVERAGE(G83,I83,K83,M83,O83,Q83,S83,U83,W83,Y83,AA83,AC83,AE83)</f>
        <v>14.416357142857143</v>
      </c>
      <c r="E83" s="22">
        <f>SUM(F83,H83,J83,L83,N83,P83,R83,T83,V83,X83,Z83,AB83,AD83)</f>
        <v>96</v>
      </c>
      <c r="F83" s="24"/>
      <c r="G83" s="42"/>
      <c r="H83" s="24"/>
      <c r="I83" s="42"/>
      <c r="J83" s="24"/>
      <c r="K83" s="25"/>
      <c r="L83" s="4">
        <v>9</v>
      </c>
      <c r="M83" s="1">
        <v>11.93</v>
      </c>
      <c r="T83" s="4">
        <v>18</v>
      </c>
      <c r="U83" s="5">
        <v>14</v>
      </c>
      <c r="X83" s="4">
        <v>24</v>
      </c>
      <c r="Y83" s="5">
        <v>14.4375</v>
      </c>
      <c r="Z83" s="4">
        <v>18</v>
      </c>
      <c r="AA83" s="5">
        <v>15</v>
      </c>
      <c r="AD83" s="4">
        <v>27</v>
      </c>
      <c r="AE83" s="5">
        <v>16.714285714285715</v>
      </c>
      <c r="AF83" s="4">
        <v>18</v>
      </c>
      <c r="AG83" s="5">
        <v>11.5714285714286</v>
      </c>
    </row>
    <row r="84" spans="1:39" ht="15" customHeight="1" x14ac:dyDescent="0.2">
      <c r="A84" s="19">
        <v>9</v>
      </c>
      <c r="B84" s="20" t="s">
        <v>26</v>
      </c>
      <c r="C84" s="20"/>
      <c r="D84" s="21">
        <f>AVERAGE(G84,I84,K84,M84,O84,Q84,S84,U84,W84,Y84,AA84,AC84,AE84)</f>
        <v>14.121547619047618</v>
      </c>
      <c r="E84" s="22">
        <f>SUM(F84,H84,J84,L84,N84,P84,R84,T84,V84,X84,Z84,AB84,AD84)</f>
        <v>57</v>
      </c>
      <c r="F84" s="23"/>
      <c r="G84" s="19"/>
      <c r="H84" s="23"/>
      <c r="I84" s="19"/>
      <c r="J84" s="24">
        <v>24</v>
      </c>
      <c r="K84" s="25">
        <v>14.857142857142858</v>
      </c>
      <c r="L84" s="4">
        <v>12</v>
      </c>
      <c r="M84" s="1">
        <v>12.57</v>
      </c>
      <c r="T84" s="4">
        <v>21</v>
      </c>
      <c r="U84" s="5">
        <v>14.9375</v>
      </c>
    </row>
    <row r="85" spans="1:39" ht="15" customHeight="1" x14ac:dyDescent="0.2">
      <c r="A85" s="19">
        <v>10</v>
      </c>
      <c r="B85" s="20" t="s">
        <v>179</v>
      </c>
      <c r="C85" s="41"/>
      <c r="D85" s="21">
        <f>AVERAGE(G85,I85,K85,M85,O85,Q85,S85,U85,W85,Y85,AA85,AC85,AE85)</f>
        <v>10.975555555555554</v>
      </c>
      <c r="E85" s="22">
        <f>SUM(F85,H85,J85,L85,N85,P85,R85,T85,V85,X85,Z85,AB85,AD85)</f>
        <v>48</v>
      </c>
      <c r="F85" s="24"/>
      <c r="G85" s="42"/>
      <c r="H85" s="24">
        <v>24</v>
      </c>
      <c r="I85" s="42">
        <v>13.19</v>
      </c>
      <c r="J85" s="24"/>
      <c r="K85" s="25"/>
      <c r="N85" s="4">
        <v>12</v>
      </c>
      <c r="O85" s="5">
        <v>11.466666666666667</v>
      </c>
      <c r="R85" s="4">
        <v>12</v>
      </c>
      <c r="S85" s="5">
        <v>8.27</v>
      </c>
    </row>
    <row r="86" spans="1:39" ht="15" customHeight="1" x14ac:dyDescent="0.2">
      <c r="A86" s="19">
        <v>11</v>
      </c>
      <c r="B86" s="20" t="s">
        <v>393</v>
      </c>
      <c r="C86" s="20"/>
      <c r="D86" s="21">
        <f>AVERAGE(G86,I86,K86,M86,O86,Q86,S86,U86,W86,Y86,AA86,AC86,AE86,AG86)</f>
        <v>15.214285714285699</v>
      </c>
      <c r="E86" s="22">
        <f>SUM(F86,H86,J86,L86,N86,P86,R86,T86,V86,X86,Z86,AB86,AD86,AF86)</f>
        <v>24</v>
      </c>
      <c r="F86" s="23"/>
      <c r="G86" s="19"/>
      <c r="H86" s="23"/>
      <c r="I86" s="19"/>
      <c r="J86" s="24"/>
      <c r="K86" s="25"/>
      <c r="AF86" s="4">
        <v>24</v>
      </c>
      <c r="AG86" s="5">
        <v>15.214285714285699</v>
      </c>
    </row>
    <row r="87" spans="1:39" ht="15" customHeight="1" x14ac:dyDescent="0.2">
      <c r="A87" s="19">
        <v>12</v>
      </c>
      <c r="B87" s="20" t="s">
        <v>171</v>
      </c>
      <c r="C87" s="20"/>
      <c r="D87" s="21">
        <f>AVERAGE(G87,I87,K87,M87,O87,Q87,S87,U87,W87,Y87,AA87,AC87,AE87)</f>
        <v>14.375</v>
      </c>
      <c r="E87" s="22">
        <f>SUM(F87,H87,J87,L87,N87,P87,R87,T87,V87,X87,Z87,AB87,AD87)</f>
        <v>24</v>
      </c>
      <c r="F87" s="23"/>
      <c r="G87" s="19"/>
      <c r="H87" s="23"/>
      <c r="I87" s="19"/>
      <c r="J87" s="24"/>
      <c r="K87" s="25"/>
      <c r="V87" s="4">
        <v>24</v>
      </c>
      <c r="W87" s="5">
        <v>14.375</v>
      </c>
    </row>
    <row r="88" spans="1:39" ht="15" customHeight="1" x14ac:dyDescent="0.2">
      <c r="A88" s="19">
        <v>13</v>
      </c>
      <c r="B88" s="20" t="s">
        <v>426</v>
      </c>
      <c r="C88" s="20"/>
      <c r="D88" s="21">
        <f>AVERAGE(G88,I88,K88,M88,O88,Q88,S88,U88,W88,Y88,AA88,AC88,AE88,AI88)</f>
        <v>12.4</v>
      </c>
      <c r="E88" s="22">
        <f>SUM(F88,H88,J88,L88,N88,P88,R88,T88,V88,X88,Z88,AB88,AD88,AH88)</f>
        <v>18</v>
      </c>
      <c r="F88" s="23"/>
      <c r="G88" s="19"/>
      <c r="H88" s="23"/>
      <c r="I88" s="19"/>
      <c r="J88" s="24"/>
      <c r="K88" s="25"/>
      <c r="AH88" s="4">
        <v>18</v>
      </c>
      <c r="AI88" s="5">
        <v>12.4</v>
      </c>
    </row>
    <row r="89" spans="1:39" ht="15" customHeight="1" x14ac:dyDescent="0.2">
      <c r="A89" s="19">
        <v>14</v>
      </c>
      <c r="B89" s="20" t="s">
        <v>359</v>
      </c>
      <c r="C89" s="20"/>
      <c r="D89" s="21">
        <f t="shared" ref="D89:D98" si="0">AVERAGE(G89,I89,K89,M89,O89,Q89,S89,U89,W89,Y89,AA89,AC89,AE89)</f>
        <v>10.0625</v>
      </c>
      <c r="E89" s="22">
        <f t="shared" ref="E89:E98" si="1">SUM(F89,H89,J89,L89,N89,P89,R89,T89,V89,X89,Z89,AB89,AD89)</f>
        <v>18</v>
      </c>
      <c r="F89" s="23"/>
      <c r="G89" s="19"/>
      <c r="H89" s="23"/>
      <c r="I89" s="19"/>
      <c r="J89" s="24"/>
      <c r="K89" s="25"/>
      <c r="X89" s="4">
        <v>18</v>
      </c>
      <c r="Y89" s="5">
        <v>10.0625</v>
      </c>
    </row>
    <row r="90" spans="1:39" ht="15" customHeight="1" x14ac:dyDescent="0.2">
      <c r="A90" s="19">
        <v>15</v>
      </c>
      <c r="B90" s="20" t="s">
        <v>365</v>
      </c>
      <c r="C90" s="20"/>
      <c r="D90" s="21">
        <f t="shared" si="0"/>
        <v>15</v>
      </c>
      <c r="E90" s="22">
        <f t="shared" si="1"/>
        <v>15</v>
      </c>
      <c r="F90" s="23"/>
      <c r="G90" s="19"/>
      <c r="H90" s="23"/>
      <c r="I90" s="19"/>
      <c r="J90" s="24"/>
      <c r="K90" s="25"/>
      <c r="Z90" s="4">
        <v>15</v>
      </c>
      <c r="AA90" s="5">
        <v>15</v>
      </c>
    </row>
    <row r="91" spans="1:39" ht="15" customHeight="1" x14ac:dyDescent="0.2">
      <c r="A91" s="19">
        <v>16</v>
      </c>
      <c r="B91" s="20" t="s">
        <v>30</v>
      </c>
      <c r="C91" s="20"/>
      <c r="D91" s="21">
        <f t="shared" si="0"/>
        <v>13.314285714285715</v>
      </c>
      <c r="E91" s="22">
        <f t="shared" si="1"/>
        <v>12</v>
      </c>
      <c r="F91" s="23"/>
      <c r="G91" s="19"/>
      <c r="H91" s="23"/>
      <c r="I91" s="19"/>
      <c r="J91" s="24">
        <v>12</v>
      </c>
      <c r="K91" s="25">
        <v>13.314285714285715</v>
      </c>
    </row>
    <row r="92" spans="1:39" ht="15" customHeight="1" x14ac:dyDescent="0.2">
      <c r="A92" s="19">
        <v>17</v>
      </c>
      <c r="B92" s="20" t="s">
        <v>288</v>
      </c>
      <c r="C92" s="20"/>
      <c r="D92" s="21">
        <f t="shared" si="0"/>
        <v>8.9375</v>
      </c>
      <c r="E92" s="22">
        <f t="shared" si="1"/>
        <v>12</v>
      </c>
      <c r="F92" s="23"/>
      <c r="G92" s="19"/>
      <c r="H92" s="23"/>
      <c r="I92" s="19"/>
      <c r="J92" s="24"/>
      <c r="K92" s="25"/>
      <c r="T92" s="4">
        <v>12</v>
      </c>
      <c r="U92" s="5">
        <v>8.9375</v>
      </c>
    </row>
    <row r="93" spans="1:39" ht="15" customHeight="1" x14ac:dyDescent="0.2">
      <c r="A93" s="19">
        <v>18</v>
      </c>
      <c r="B93" s="20" t="s">
        <v>32</v>
      </c>
      <c r="C93" s="20"/>
      <c r="D93" s="21">
        <f t="shared" si="0"/>
        <v>12.114285714285714</v>
      </c>
      <c r="E93" s="22">
        <f t="shared" si="1"/>
        <v>6</v>
      </c>
      <c r="F93" s="23"/>
      <c r="G93" s="19"/>
      <c r="H93" s="23"/>
      <c r="I93" s="19"/>
      <c r="J93" s="24">
        <v>6</v>
      </c>
      <c r="K93" s="25">
        <v>12.114285714285714</v>
      </c>
    </row>
    <row r="94" spans="1:39" ht="15" customHeight="1" x14ac:dyDescent="0.2">
      <c r="A94" s="19">
        <v>19</v>
      </c>
      <c r="B94" s="20" t="s">
        <v>208</v>
      </c>
      <c r="C94" s="41"/>
      <c r="D94" s="21">
        <f t="shared" si="0"/>
        <v>11.07</v>
      </c>
      <c r="E94" s="22">
        <f t="shared" si="1"/>
        <v>6</v>
      </c>
      <c r="F94" s="24"/>
      <c r="G94" s="42"/>
      <c r="H94" s="24"/>
      <c r="I94" s="42"/>
      <c r="J94" s="24"/>
      <c r="K94" s="25"/>
      <c r="L94" s="4">
        <v>6</v>
      </c>
      <c r="M94" s="1">
        <v>11.07</v>
      </c>
    </row>
    <row r="95" spans="1:39" ht="15" customHeight="1" x14ac:dyDescent="0.2">
      <c r="A95" s="19">
        <v>20</v>
      </c>
      <c r="B95" s="20" t="s">
        <v>34</v>
      </c>
      <c r="C95" s="20"/>
      <c r="D95" s="21">
        <f t="shared" si="0"/>
        <v>11.771428571428572</v>
      </c>
      <c r="E95" s="22">
        <f t="shared" si="1"/>
        <v>0</v>
      </c>
      <c r="F95" s="23"/>
      <c r="G95" s="19"/>
      <c r="H95" s="23"/>
      <c r="I95" s="19"/>
      <c r="J95" s="24">
        <v>0</v>
      </c>
      <c r="K95" s="25">
        <v>11.771428571428572</v>
      </c>
    </row>
    <row r="96" spans="1:39" ht="15" customHeight="1" x14ac:dyDescent="0.2">
      <c r="A96" s="19">
        <v>21</v>
      </c>
      <c r="B96" s="20" t="s">
        <v>35</v>
      </c>
      <c r="C96" s="20"/>
      <c r="D96" s="21">
        <f t="shared" si="0"/>
        <v>10.971428571428572</v>
      </c>
      <c r="E96" s="22">
        <f t="shared" si="1"/>
        <v>0</v>
      </c>
      <c r="F96" s="23"/>
      <c r="G96" s="19"/>
      <c r="H96" s="23"/>
      <c r="I96" s="19"/>
      <c r="J96" s="24">
        <v>0</v>
      </c>
      <c r="K96" s="25">
        <v>10.971428571428572</v>
      </c>
    </row>
    <row r="97" spans="1:39" ht="15" customHeight="1" x14ac:dyDescent="0.2">
      <c r="A97" s="19">
        <v>22</v>
      </c>
      <c r="B97" s="20" t="s">
        <v>36</v>
      </c>
      <c r="C97" s="20"/>
      <c r="D97" s="21">
        <f t="shared" si="0"/>
        <v>10.857142857142858</v>
      </c>
      <c r="E97" s="22">
        <f t="shared" si="1"/>
        <v>0</v>
      </c>
      <c r="F97" s="23"/>
      <c r="G97" s="19"/>
      <c r="H97" s="23"/>
      <c r="I97" s="19"/>
      <c r="J97" s="24">
        <v>0</v>
      </c>
      <c r="K97" s="25">
        <v>10.857142857142858</v>
      </c>
    </row>
    <row r="98" spans="1:39" ht="15" customHeight="1" x14ac:dyDescent="0.2">
      <c r="A98" s="19">
        <v>23</v>
      </c>
      <c r="B98" s="20" t="s">
        <v>37</v>
      </c>
      <c r="C98" s="20"/>
      <c r="D98" s="21">
        <f t="shared" si="0"/>
        <v>10.742857142857142</v>
      </c>
      <c r="E98" s="22">
        <f t="shared" si="1"/>
        <v>0</v>
      </c>
      <c r="F98" s="23"/>
      <c r="G98" s="19"/>
      <c r="H98" s="23"/>
      <c r="I98" s="19"/>
      <c r="J98" s="24">
        <v>0</v>
      </c>
      <c r="K98" s="25">
        <v>10.742857142857142</v>
      </c>
    </row>
    <row r="99" spans="1:39" s="7" customFormat="1" ht="15" customHeight="1" thickBot="1" x14ac:dyDescent="0.25">
      <c r="A99" s="26"/>
      <c r="B99" s="27"/>
      <c r="C99" s="27"/>
      <c r="D99" s="28"/>
      <c r="E99" s="29"/>
      <c r="F99" s="30"/>
      <c r="G99" s="26"/>
      <c r="H99" s="30"/>
      <c r="I99" s="26"/>
      <c r="J99" s="31"/>
      <c r="K99" s="32"/>
      <c r="L99" s="9"/>
      <c r="M99" s="6"/>
      <c r="N99" s="9"/>
      <c r="O99" s="6"/>
      <c r="P99" s="9"/>
      <c r="Q99" s="6"/>
      <c r="R99" s="9"/>
      <c r="S99" s="10"/>
      <c r="T99" s="9"/>
      <c r="U99" s="10"/>
      <c r="V99" s="9"/>
      <c r="W99" s="10"/>
      <c r="X99" s="9"/>
      <c r="Y99" s="10"/>
      <c r="Z99" s="9"/>
      <c r="AA99" s="10"/>
      <c r="AB99" s="9"/>
      <c r="AC99" s="10"/>
      <c r="AD99" s="9"/>
      <c r="AE99" s="10"/>
      <c r="AF99" s="9"/>
      <c r="AG99" s="10"/>
      <c r="AH99" s="9"/>
      <c r="AI99" s="10"/>
      <c r="AJ99" s="9"/>
      <c r="AK99" s="10"/>
      <c r="AL99" s="9"/>
      <c r="AM99" s="10"/>
    </row>
    <row r="100" spans="1:39" ht="15" customHeight="1" thickTop="1" x14ac:dyDescent="0.2">
      <c r="A100" s="19"/>
      <c r="B100" s="12" t="s">
        <v>328</v>
      </c>
      <c r="C100" s="20"/>
      <c r="D100" s="21"/>
      <c r="E100" s="22"/>
      <c r="F100" s="23"/>
      <c r="G100" s="19"/>
      <c r="H100" s="23"/>
      <c r="I100" s="19"/>
      <c r="J100" s="24"/>
      <c r="K100" s="25"/>
      <c r="O100" s="5"/>
    </row>
    <row r="101" spans="1:39" ht="15" customHeight="1" x14ac:dyDescent="0.2">
      <c r="A101" s="19">
        <v>1</v>
      </c>
      <c r="B101" s="20" t="s">
        <v>179</v>
      </c>
      <c r="C101" s="20"/>
      <c r="D101" s="21">
        <f>AVERAGE(AA101,AE101,AG101,AM101)</f>
        <v>10.10610119047619</v>
      </c>
      <c r="E101" s="22">
        <f>SUM(Z101,AD101,AF101,AL101)</f>
        <v>120</v>
      </c>
      <c r="F101" s="23"/>
      <c r="G101" s="19"/>
      <c r="H101" s="23"/>
      <c r="I101" s="19"/>
      <c r="J101" s="24"/>
      <c r="K101" s="25"/>
      <c r="Z101" s="4">
        <v>30</v>
      </c>
      <c r="AA101" s="5">
        <v>10.933333333333334</v>
      </c>
      <c r="AD101" s="4">
        <v>30</v>
      </c>
      <c r="AE101" s="5">
        <v>12.428571428571429</v>
      </c>
      <c r="AF101" s="4">
        <v>30</v>
      </c>
      <c r="AG101" s="5">
        <v>11</v>
      </c>
      <c r="AL101" s="4">
        <v>30</v>
      </c>
      <c r="AM101" s="5">
        <v>6.0625</v>
      </c>
    </row>
    <row r="102" spans="1:39" s="7" customFormat="1" ht="15" customHeight="1" thickBot="1" x14ac:dyDescent="0.25">
      <c r="A102" s="26"/>
      <c r="B102" s="27"/>
      <c r="C102" s="27"/>
      <c r="D102" s="28"/>
      <c r="E102" s="29"/>
      <c r="F102" s="30"/>
      <c r="G102" s="26"/>
      <c r="H102" s="30"/>
      <c r="I102" s="26"/>
      <c r="J102" s="31"/>
      <c r="K102" s="32"/>
      <c r="L102" s="9"/>
      <c r="M102" s="6"/>
      <c r="N102" s="9"/>
      <c r="O102" s="6"/>
      <c r="P102" s="9"/>
      <c r="Q102" s="6"/>
      <c r="R102" s="9"/>
      <c r="S102" s="10"/>
      <c r="T102" s="9"/>
      <c r="U102" s="10"/>
      <c r="V102" s="9"/>
      <c r="W102" s="10"/>
      <c r="X102" s="9"/>
      <c r="Y102" s="10"/>
      <c r="Z102" s="9"/>
      <c r="AA102" s="10"/>
      <c r="AB102" s="9"/>
      <c r="AC102" s="10"/>
      <c r="AD102" s="9"/>
      <c r="AE102" s="10"/>
      <c r="AF102" s="9"/>
      <c r="AG102" s="10"/>
      <c r="AH102" s="9"/>
      <c r="AI102" s="10"/>
      <c r="AJ102" s="9"/>
      <c r="AK102" s="10"/>
      <c r="AL102" s="9"/>
      <c r="AM102" s="10"/>
    </row>
    <row r="103" spans="1:39" s="18" customFormat="1" ht="15" customHeight="1" thickTop="1" x14ac:dyDescent="0.2">
      <c r="A103" s="11" t="s">
        <v>38</v>
      </c>
      <c r="B103" s="12" t="s">
        <v>39</v>
      </c>
      <c r="C103" s="12"/>
      <c r="D103" s="13" t="s">
        <v>233</v>
      </c>
      <c r="E103" s="11" t="s">
        <v>1</v>
      </c>
      <c r="F103" s="11"/>
      <c r="G103" s="11"/>
      <c r="H103" s="11"/>
      <c r="I103" s="11"/>
      <c r="J103" s="14"/>
      <c r="K103" s="15"/>
      <c r="L103" s="16"/>
      <c r="M103" s="16"/>
      <c r="N103" s="16"/>
      <c r="O103" s="16"/>
      <c r="P103" s="16"/>
      <c r="Q103" s="16"/>
      <c r="R103" s="16"/>
      <c r="S103" s="17"/>
      <c r="T103" s="16"/>
      <c r="U103" s="17"/>
      <c r="V103" s="16"/>
      <c r="W103" s="17"/>
      <c r="X103" s="16"/>
      <c r="Y103" s="17"/>
      <c r="Z103" s="16"/>
      <c r="AA103" s="17"/>
      <c r="AB103" s="16"/>
      <c r="AC103" s="17"/>
      <c r="AD103" s="16"/>
      <c r="AE103" s="17"/>
      <c r="AF103" s="16"/>
      <c r="AG103" s="17"/>
      <c r="AH103" s="16"/>
      <c r="AI103" s="17"/>
      <c r="AJ103" s="16"/>
      <c r="AK103" s="17"/>
      <c r="AL103" s="16"/>
      <c r="AM103" s="17"/>
    </row>
    <row r="104" spans="1:39" ht="15" customHeight="1" x14ac:dyDescent="0.2">
      <c r="A104" s="19">
        <v>1</v>
      </c>
      <c r="B104" s="20" t="s">
        <v>40</v>
      </c>
      <c r="C104" s="20"/>
      <c r="D104" s="21">
        <f>AVERAGE(Q104,W104,Y104,AA104,AE104)</f>
        <v>7.2906895238095242</v>
      </c>
      <c r="E104" s="22">
        <f>SUM(P104,V104,X104,Z104,AD104)</f>
        <v>150</v>
      </c>
      <c r="F104" s="23"/>
      <c r="G104" s="19"/>
      <c r="H104" s="23"/>
      <c r="I104" s="19"/>
      <c r="J104" s="24">
        <v>30</v>
      </c>
      <c r="K104" s="25">
        <v>6.5428571428571427</v>
      </c>
      <c r="L104" s="4">
        <v>30</v>
      </c>
      <c r="M104" s="1">
        <v>6.34</v>
      </c>
      <c r="N104" s="4">
        <v>30</v>
      </c>
      <c r="O104" s="5">
        <v>6.7666666666666666</v>
      </c>
      <c r="P104" s="4">
        <v>30</v>
      </c>
      <c r="Q104" s="5">
        <v>6.9821428571428568</v>
      </c>
      <c r="R104" s="4">
        <v>27</v>
      </c>
      <c r="S104" s="5">
        <v>5.53</v>
      </c>
      <c r="V104" s="4">
        <v>30</v>
      </c>
      <c r="W104" s="5">
        <v>7.25</v>
      </c>
      <c r="X104" s="4">
        <v>30</v>
      </c>
      <c r="Y104" s="5">
        <v>7.1093999999999999</v>
      </c>
      <c r="Z104" s="4">
        <v>30</v>
      </c>
      <c r="AA104" s="5">
        <v>7.6833333333333336</v>
      </c>
      <c r="AD104" s="4">
        <v>30</v>
      </c>
      <c r="AE104" s="5">
        <v>7.4285714285714288</v>
      </c>
      <c r="AH104" s="4">
        <v>24</v>
      </c>
      <c r="AI104" s="5">
        <v>6.3166666666666664</v>
      </c>
      <c r="AL104" s="4">
        <v>30</v>
      </c>
      <c r="AM104" s="5">
        <v>6.796875</v>
      </c>
    </row>
    <row r="105" spans="1:39" ht="15" customHeight="1" x14ac:dyDescent="0.2">
      <c r="A105" s="19">
        <v>2</v>
      </c>
      <c r="B105" s="20" t="s">
        <v>180</v>
      </c>
      <c r="C105" s="20"/>
      <c r="D105" s="21">
        <f>AVERAGE(I105,O105,Y105,AA105,AK105)</f>
        <v>6.2176200000000001</v>
      </c>
      <c r="E105" s="22">
        <f>SUM(H105,N105,X105,Z105,AJ105)</f>
        <v>138</v>
      </c>
      <c r="F105" s="23"/>
      <c r="G105" s="19"/>
      <c r="H105" s="23">
        <v>30</v>
      </c>
      <c r="I105" s="19">
        <v>5.61</v>
      </c>
      <c r="J105" s="24"/>
      <c r="K105" s="25"/>
      <c r="L105" s="4">
        <v>27</v>
      </c>
      <c r="M105" s="1">
        <v>5.1100000000000003</v>
      </c>
      <c r="N105" s="4">
        <v>27</v>
      </c>
      <c r="O105" s="5">
        <v>6.166666666666667</v>
      </c>
      <c r="T105" s="4">
        <v>21</v>
      </c>
      <c r="U105" s="5">
        <v>5.359375</v>
      </c>
      <c r="X105" s="4">
        <v>27</v>
      </c>
      <c r="Y105" s="5">
        <v>5.8281000000000001</v>
      </c>
      <c r="Z105" s="4">
        <v>27</v>
      </c>
      <c r="AA105" s="5">
        <v>6.9833333333333334</v>
      </c>
      <c r="AB105" s="4">
        <v>24</v>
      </c>
      <c r="AC105" s="5">
        <v>5.9285714285714288</v>
      </c>
      <c r="AF105" s="4">
        <v>24</v>
      </c>
      <c r="AG105" s="5">
        <v>6.8035714285714297</v>
      </c>
      <c r="AJ105" s="4">
        <v>27</v>
      </c>
      <c r="AK105" s="5">
        <v>6.5</v>
      </c>
      <c r="AL105" s="4">
        <v>24</v>
      </c>
      <c r="AM105" s="5">
        <v>5.5625</v>
      </c>
    </row>
    <row r="106" spans="1:39" ht="15" customHeight="1" x14ac:dyDescent="0.2">
      <c r="A106" s="19">
        <v>3</v>
      </c>
      <c r="B106" s="20" t="s">
        <v>41</v>
      </c>
      <c r="C106" s="20"/>
      <c r="D106" s="21">
        <f>AVERAGE(I106,K106,W106,AK106,AM106)</f>
        <v>6.098446428571429</v>
      </c>
      <c r="E106" s="22">
        <f>SUM(H106,J106,V106,AJ106,AL106)</f>
        <v>138</v>
      </c>
      <c r="F106" s="23"/>
      <c r="G106" s="19"/>
      <c r="H106" s="23">
        <v>27</v>
      </c>
      <c r="I106" s="19">
        <v>5.44</v>
      </c>
      <c r="J106" s="24">
        <v>27</v>
      </c>
      <c r="K106" s="25">
        <v>4.9428571428571431</v>
      </c>
      <c r="L106" s="4">
        <v>15</v>
      </c>
      <c r="M106" s="1">
        <v>5.5</v>
      </c>
      <c r="N106" s="4">
        <v>18</v>
      </c>
      <c r="O106" s="5">
        <v>3.9833333333333334</v>
      </c>
      <c r="P106" s="4">
        <v>18</v>
      </c>
      <c r="Q106" s="5">
        <v>3.0892857142857144</v>
      </c>
      <c r="R106" s="4">
        <v>15</v>
      </c>
      <c r="S106" s="5">
        <v>3.92</v>
      </c>
      <c r="T106" s="4">
        <v>18</v>
      </c>
      <c r="U106" s="5">
        <v>5.3125</v>
      </c>
      <c r="V106" s="4">
        <v>27</v>
      </c>
      <c r="W106" s="5">
        <v>6.328125</v>
      </c>
      <c r="AB106" s="4">
        <v>21</v>
      </c>
      <c r="AC106" s="5">
        <v>4.2857142857142856</v>
      </c>
      <c r="AF106" s="4">
        <v>21</v>
      </c>
      <c r="AG106" s="5">
        <v>6.6071428571428603</v>
      </c>
      <c r="AH106" s="4">
        <v>21</v>
      </c>
      <c r="AI106" s="5">
        <v>6.0677966101694913</v>
      </c>
      <c r="AJ106" s="4">
        <v>30</v>
      </c>
      <c r="AK106" s="5">
        <v>7.140625</v>
      </c>
      <c r="AL106" s="4">
        <v>27</v>
      </c>
      <c r="AM106" s="5">
        <v>6.640625</v>
      </c>
    </row>
    <row r="107" spans="1:39" ht="15" customHeight="1" x14ac:dyDescent="0.2">
      <c r="A107" s="19">
        <v>4</v>
      </c>
      <c r="B107" s="20" t="s">
        <v>113</v>
      </c>
      <c r="C107" s="20"/>
      <c r="D107" s="21">
        <f>AVERAGE(M107,O107,U107,AG107,AI107)</f>
        <v>5.8865833333333333</v>
      </c>
      <c r="E107" s="22">
        <f>SUM(L107,N107,T107,AF107,AH107)</f>
        <v>126</v>
      </c>
      <c r="F107" s="23"/>
      <c r="G107" s="19"/>
      <c r="H107" s="23"/>
      <c r="I107" s="19"/>
      <c r="J107" s="24"/>
      <c r="K107" s="25"/>
      <c r="L107" s="4">
        <v>18</v>
      </c>
      <c r="M107" s="1">
        <v>4.91</v>
      </c>
      <c r="N107" s="4">
        <v>24</v>
      </c>
      <c r="O107" s="5">
        <v>4.45</v>
      </c>
      <c r="T107" s="4">
        <v>24</v>
      </c>
      <c r="U107" s="5">
        <v>5.78125</v>
      </c>
      <c r="AF107" s="4">
        <v>30</v>
      </c>
      <c r="AG107" s="5">
        <v>7.125</v>
      </c>
      <c r="AH107" s="4">
        <v>30</v>
      </c>
      <c r="AI107" s="5">
        <v>7.166666666666667</v>
      </c>
    </row>
    <row r="108" spans="1:39" ht="15" customHeight="1" x14ac:dyDescent="0.2">
      <c r="A108" s="19">
        <v>5</v>
      </c>
      <c r="B108" s="20" t="s">
        <v>167</v>
      </c>
      <c r="C108" s="20"/>
      <c r="D108" s="21">
        <f>AVERAGE(G108,Y108,AA108,AE108,AK108)</f>
        <v>5.2773671428571429</v>
      </c>
      <c r="E108" s="22">
        <f>SUM(F108,X108,Z108,AD108,AJ108)</f>
        <v>123</v>
      </c>
      <c r="F108" s="23">
        <v>27</v>
      </c>
      <c r="G108" s="19">
        <v>4.6100000000000003</v>
      </c>
      <c r="H108" s="23"/>
      <c r="I108" s="19"/>
      <c r="J108" s="24"/>
      <c r="K108" s="25"/>
      <c r="L108" s="4">
        <v>12</v>
      </c>
      <c r="M108" s="1">
        <v>4.4800000000000004</v>
      </c>
      <c r="N108" s="4">
        <v>21</v>
      </c>
      <c r="O108" s="5">
        <v>4.05</v>
      </c>
      <c r="P108" s="4">
        <v>21</v>
      </c>
      <c r="Q108" s="5">
        <v>4.4464285714285712</v>
      </c>
      <c r="R108" s="4">
        <v>18</v>
      </c>
      <c r="S108" s="5">
        <v>4.07</v>
      </c>
      <c r="T108" s="4">
        <v>15</v>
      </c>
      <c r="U108" s="5">
        <v>3.859375</v>
      </c>
      <c r="V108" s="4">
        <v>21</v>
      </c>
      <c r="W108" s="5">
        <v>5.328125</v>
      </c>
      <c r="X108" s="4">
        <v>24</v>
      </c>
      <c r="Y108" s="5">
        <v>4.9062999999999999</v>
      </c>
      <c r="Z108" s="4">
        <v>21</v>
      </c>
      <c r="AA108" s="5">
        <v>6</v>
      </c>
      <c r="AD108" s="4">
        <v>27</v>
      </c>
      <c r="AE108" s="5">
        <v>5.3392857142857144</v>
      </c>
      <c r="AF108" s="4">
        <v>18</v>
      </c>
      <c r="AG108" s="5">
        <v>5.25</v>
      </c>
      <c r="AH108" s="4">
        <v>9</v>
      </c>
      <c r="AI108" s="5">
        <v>4.5333333333333332</v>
      </c>
      <c r="AJ108" s="4">
        <v>24</v>
      </c>
      <c r="AK108" s="5">
        <v>5.53125</v>
      </c>
      <c r="AL108" s="4">
        <v>21</v>
      </c>
      <c r="AM108" s="5">
        <v>4.5625</v>
      </c>
    </row>
    <row r="109" spans="1:39" ht="15" customHeight="1" x14ac:dyDescent="0.2">
      <c r="A109" s="19">
        <v>6</v>
      </c>
      <c r="B109" s="20" t="s">
        <v>166</v>
      </c>
      <c r="C109" s="20"/>
      <c r="D109" s="21">
        <f>AVERAGE(G109,I109,K109,M109,O109,Q109,S109,U109,W109,Y109,AA109,AC109,AE109)</f>
        <v>5.4242857142857144</v>
      </c>
      <c r="E109" s="22">
        <f>SUM(F109,H109,J109,L109,N109,P109,R109,T109,V109,X109,Z109,AB109,AD109)</f>
        <v>99</v>
      </c>
      <c r="F109" s="23">
        <v>30</v>
      </c>
      <c r="G109" s="19">
        <v>6.55</v>
      </c>
      <c r="H109" s="23"/>
      <c r="I109" s="19"/>
      <c r="J109" s="24"/>
      <c r="K109" s="25"/>
      <c r="L109" s="4">
        <v>21</v>
      </c>
      <c r="M109" s="1">
        <v>5.04</v>
      </c>
      <c r="P109" s="4">
        <v>27</v>
      </c>
      <c r="Q109" s="5">
        <v>5.3571428571428568</v>
      </c>
      <c r="R109" s="4">
        <v>21</v>
      </c>
      <c r="S109" s="5">
        <v>4.75</v>
      </c>
    </row>
    <row r="110" spans="1:39" ht="15" customHeight="1" x14ac:dyDescent="0.2">
      <c r="A110" s="19">
        <v>7</v>
      </c>
      <c r="B110" s="20" t="s">
        <v>95</v>
      </c>
      <c r="C110" s="20"/>
      <c r="D110" s="21">
        <f>AVERAGE(S110,AA110,AI110)</f>
        <v>6.2177777777777772</v>
      </c>
      <c r="E110" s="22">
        <f>SUM(R110,Z110,AH110)</f>
        <v>81</v>
      </c>
      <c r="F110" s="23"/>
      <c r="G110" s="19"/>
      <c r="H110" s="23"/>
      <c r="I110" s="19"/>
      <c r="J110" s="24"/>
      <c r="K110" s="25"/>
      <c r="O110" s="5"/>
      <c r="Q110" s="5"/>
      <c r="R110" s="4">
        <v>30</v>
      </c>
      <c r="S110" s="5">
        <v>5.72</v>
      </c>
      <c r="Z110" s="4">
        <v>24</v>
      </c>
      <c r="AA110" s="5">
        <v>6.55</v>
      </c>
      <c r="AH110" s="4">
        <v>27</v>
      </c>
      <c r="AI110" s="5">
        <v>6.3833333333333337</v>
      </c>
    </row>
    <row r="111" spans="1:39" ht="15" customHeight="1" x14ac:dyDescent="0.2">
      <c r="A111" s="19">
        <v>8</v>
      </c>
      <c r="B111" s="20" t="s">
        <v>265</v>
      </c>
      <c r="C111" s="20"/>
      <c r="D111" s="21">
        <f>AVERAGE(S111,W111,AI111)</f>
        <v>5.2965972222222222</v>
      </c>
      <c r="E111" s="22">
        <f>SUM(R111,V111,AH111)</f>
        <v>66</v>
      </c>
      <c r="F111" s="23"/>
      <c r="G111" s="19"/>
      <c r="H111" s="23"/>
      <c r="I111" s="19"/>
      <c r="J111" s="24"/>
      <c r="K111" s="25"/>
      <c r="O111" s="5"/>
      <c r="Q111" s="5"/>
      <c r="R111" s="4">
        <v>24</v>
      </c>
      <c r="S111" s="5">
        <v>4.97</v>
      </c>
      <c r="V111" s="4">
        <v>24</v>
      </c>
      <c r="W111" s="5">
        <v>5.953125</v>
      </c>
      <c r="AH111" s="4">
        <v>18</v>
      </c>
      <c r="AI111" s="5">
        <v>4.9666666666666668</v>
      </c>
    </row>
    <row r="112" spans="1:39" ht="15" customHeight="1" x14ac:dyDescent="0.2">
      <c r="A112" s="19">
        <v>9</v>
      </c>
      <c r="B112" s="20" t="s">
        <v>43</v>
      </c>
      <c r="C112" s="20"/>
      <c r="D112" s="21">
        <f>AVERAGE(G112,I112,K112,M112,O112,Q112,S112,U112,W112,Y112,AA112,AC112,AE112)</f>
        <v>3.2642857142857142</v>
      </c>
      <c r="E112" s="22">
        <f>SUM(F112,H112,J112,L112,N112,P112,R112,T112,V112,X112,Z112,AB112,AD112)</f>
        <v>60</v>
      </c>
      <c r="F112" s="23"/>
      <c r="G112" s="19"/>
      <c r="H112" s="23">
        <v>18</v>
      </c>
      <c r="I112" s="19">
        <v>3.94</v>
      </c>
      <c r="J112" s="24">
        <v>21</v>
      </c>
      <c r="K112" s="25">
        <v>3.3285714285714287</v>
      </c>
      <c r="L112" s="4">
        <v>6</v>
      </c>
      <c r="M112" s="1">
        <v>2.86</v>
      </c>
      <c r="P112" s="4">
        <v>15</v>
      </c>
      <c r="Q112" s="5">
        <v>2.9285714285714284</v>
      </c>
      <c r="AL112" s="4">
        <v>0</v>
      </c>
    </row>
    <row r="113" spans="1:39" ht="15" customHeight="1" x14ac:dyDescent="0.2">
      <c r="A113" s="19">
        <v>10</v>
      </c>
      <c r="B113" s="20" t="s">
        <v>53</v>
      </c>
      <c r="C113" s="20"/>
      <c r="D113" s="21">
        <f>AVERAGE(G113,I113,K113,M113,O113,Q113,S113,U113,W113,Y113,AA113,AC113,AE113)</f>
        <v>6.4497767857142856</v>
      </c>
      <c r="E113" s="22">
        <f>SUM(F113,H113,J113,L113,N113,P113,R113,T113,V113,X113,Z113,AB113,AD113)</f>
        <v>54</v>
      </c>
      <c r="F113" s="23"/>
      <c r="G113" s="19"/>
      <c r="H113" s="23"/>
      <c r="I113" s="19"/>
      <c r="J113" s="24"/>
      <c r="K113" s="25"/>
      <c r="T113" s="4">
        <v>27</v>
      </c>
      <c r="U113" s="5">
        <v>6.328125</v>
      </c>
      <c r="AB113" s="4">
        <v>27</v>
      </c>
      <c r="AC113" s="5">
        <v>6.5714285714285712</v>
      </c>
    </row>
    <row r="114" spans="1:39" ht="15" customHeight="1" x14ac:dyDescent="0.2">
      <c r="A114" s="19">
        <v>11</v>
      </c>
      <c r="B114" s="20" t="s">
        <v>42</v>
      </c>
      <c r="C114" s="20"/>
      <c r="D114" s="21">
        <f>AVERAGE(G114,I114,K114,M114,O114,Q114,S114,U114,W114,Y114,AA114,AC114,AE114)</f>
        <v>3.219523809523809</v>
      </c>
      <c r="E114" s="22">
        <f>SUM(F114,H114,J114,L114,N114,P114,R114,T114,V114,X114,Z114,AB114,AD114)</f>
        <v>51</v>
      </c>
      <c r="F114" s="23"/>
      <c r="G114" s="19"/>
      <c r="H114" s="23"/>
      <c r="I114" s="19"/>
      <c r="J114" s="24">
        <v>24</v>
      </c>
      <c r="K114" s="25">
        <v>3.3285714285714287</v>
      </c>
      <c r="N114" s="4">
        <v>15</v>
      </c>
      <c r="O114" s="5">
        <v>2.8</v>
      </c>
      <c r="R114" s="4">
        <v>12</v>
      </c>
      <c r="S114" s="5">
        <v>3.53</v>
      </c>
    </row>
    <row r="115" spans="1:39" ht="15" customHeight="1" x14ac:dyDescent="0.2">
      <c r="A115" s="19">
        <v>12</v>
      </c>
      <c r="B115" s="20" t="s">
        <v>289</v>
      </c>
      <c r="C115" s="20"/>
      <c r="D115" s="21">
        <f>AVERAGE(G115,I115,K115,M115,O115,Q115,S115,U115,W115,Y115,AA115,AC115,AE115)</f>
        <v>7.40625</v>
      </c>
      <c r="E115" s="22">
        <f>SUM(F115,H115,J115,L115,N115,P115,R115,T115,V115,X115,Z115,AB115,AD115)</f>
        <v>30</v>
      </c>
      <c r="F115" s="23"/>
      <c r="G115" s="19"/>
      <c r="H115" s="23"/>
      <c r="I115" s="19"/>
      <c r="J115" s="24"/>
      <c r="K115" s="25"/>
      <c r="T115" s="4">
        <v>30</v>
      </c>
      <c r="U115" s="5">
        <v>7.40625</v>
      </c>
    </row>
    <row r="116" spans="1:39" ht="15" customHeight="1" x14ac:dyDescent="0.2">
      <c r="A116" s="19">
        <v>13</v>
      </c>
      <c r="B116" s="20" t="s">
        <v>385</v>
      </c>
      <c r="C116" s="20"/>
      <c r="D116" s="21">
        <f>AVERAGE(G116,I116,K116,M116,O116,Q116,S116,U116,W116,Y116,AA116,AC116,AE116)</f>
        <v>6.7142857142857144</v>
      </c>
      <c r="E116" s="22">
        <f>SUM(F116,H116,J116,L116,N116,P116,R116,T116,V116,X116,Z116,AB116,AD116)</f>
        <v>30</v>
      </c>
      <c r="F116" s="23"/>
      <c r="G116" s="19"/>
      <c r="H116" s="23"/>
      <c r="I116" s="19"/>
      <c r="J116" s="24"/>
      <c r="K116" s="25"/>
      <c r="AB116" s="4">
        <v>30</v>
      </c>
      <c r="AC116" s="5">
        <v>6.7142857142857144</v>
      </c>
    </row>
    <row r="117" spans="1:39" ht="15" customHeight="1" x14ac:dyDescent="0.2">
      <c r="A117" s="19">
        <v>14</v>
      </c>
      <c r="B117" s="20" t="s">
        <v>418</v>
      </c>
      <c r="C117" s="20"/>
      <c r="D117" s="21">
        <f>AVERAGE(G117,I117,K117,M117,O117,Q117,S117,U117,W117,Y117,AA117,AC117,AE117,AG117)</f>
        <v>7.0714285714285703</v>
      </c>
      <c r="E117" s="22">
        <f>SUM(F117,H117,J117,L117,N117,P117,R117,T117,V117,X117,Z117,AB117,AD117,AF117)</f>
        <v>27</v>
      </c>
      <c r="F117" s="23"/>
      <c r="G117" s="19"/>
      <c r="H117" s="23"/>
      <c r="I117" s="19"/>
      <c r="J117" s="24"/>
      <c r="K117" s="25"/>
      <c r="AF117" s="4">
        <v>27</v>
      </c>
      <c r="AG117" s="5">
        <v>7.0714285714285703</v>
      </c>
    </row>
    <row r="118" spans="1:39" ht="15" customHeight="1" x14ac:dyDescent="0.2">
      <c r="A118" s="19">
        <v>15</v>
      </c>
      <c r="B118" s="20" t="s">
        <v>209</v>
      </c>
      <c r="C118" s="20"/>
      <c r="D118" s="21">
        <f>AVERAGE(G118,I118,K118,M118,O118,Q118,S118,U118,W118,Y118,AA118,AC118,AE118)</f>
        <v>5.05</v>
      </c>
      <c r="E118" s="22">
        <f>SUM(F118,H118,J118,L118,N118,P118,R118,T118,V118,X118,Z118,AB118,AD118)</f>
        <v>24</v>
      </c>
      <c r="F118" s="23"/>
      <c r="G118" s="19"/>
      <c r="H118" s="23"/>
      <c r="I118" s="19"/>
      <c r="J118" s="24"/>
      <c r="K118" s="25"/>
      <c r="L118" s="4">
        <v>24</v>
      </c>
      <c r="M118" s="1">
        <v>5.05</v>
      </c>
    </row>
    <row r="119" spans="1:39" ht="15" customHeight="1" x14ac:dyDescent="0.2">
      <c r="A119" s="19">
        <v>16</v>
      </c>
      <c r="B119" s="20" t="s">
        <v>236</v>
      </c>
      <c r="C119" s="20"/>
      <c r="D119" s="21">
        <f>AVERAGE(G119,I119,K119,M119,O119,Q119,S119,U119,W119,Y119,AA119,AC119,AE119)</f>
        <v>4.5178571428571432</v>
      </c>
      <c r="E119" s="22">
        <f>SUM(F119,H119,J119,L119,N119,P119,R119,T119,V119,X119,Z119,AB119,AD119)</f>
        <v>24</v>
      </c>
      <c r="F119" s="23"/>
      <c r="G119" s="19"/>
      <c r="H119" s="23"/>
      <c r="I119" s="19"/>
      <c r="J119" s="24"/>
      <c r="K119" s="25"/>
      <c r="O119" s="5"/>
      <c r="P119" s="4">
        <v>24</v>
      </c>
      <c r="Q119" s="5">
        <v>4.5178571428571432</v>
      </c>
    </row>
    <row r="120" spans="1:39" ht="15" customHeight="1" x14ac:dyDescent="0.2">
      <c r="A120" s="19">
        <v>17</v>
      </c>
      <c r="B120" s="20" t="s">
        <v>168</v>
      </c>
      <c r="C120" s="20"/>
      <c r="D120" s="21">
        <f>AVERAGE(G120,I120,K120,M120,O120,Q120,S120,U120,W120,Y120,AA120,AC120,AE120)</f>
        <v>4.13</v>
      </c>
      <c r="E120" s="22">
        <f>SUM(F120,H120,J120,L120,N120,P120,R120,T120,V120,X120,Z120,AB120,AD120)</f>
        <v>24</v>
      </c>
      <c r="F120" s="23">
        <v>24</v>
      </c>
      <c r="G120" s="19">
        <v>4.13</v>
      </c>
      <c r="H120" s="23"/>
      <c r="I120" s="19"/>
      <c r="J120" s="24"/>
      <c r="K120" s="25"/>
    </row>
    <row r="121" spans="1:39" ht="15" customHeight="1" x14ac:dyDescent="0.2">
      <c r="A121" s="19">
        <v>18</v>
      </c>
      <c r="B121" s="20" t="s">
        <v>292</v>
      </c>
      <c r="C121" s="20"/>
      <c r="D121" s="21">
        <f>AVERAGE(G121,I121,K121,M121,O121,Q121,S121,U121,W121,Y121,AA121,AC121,AE121)</f>
        <v>3.1785714285714284</v>
      </c>
      <c r="E121" s="22">
        <f>SUM(F121,H121,J121,L121,N121,P121,R121,T121,V121,X121,Z121,AB121,AD121)</f>
        <v>18</v>
      </c>
      <c r="F121" s="23"/>
      <c r="G121" s="19"/>
      <c r="H121" s="23"/>
      <c r="I121" s="19"/>
      <c r="J121" s="24"/>
      <c r="K121" s="25"/>
      <c r="AB121" s="4">
        <v>18</v>
      </c>
      <c r="AC121" s="5">
        <v>3.1785714285714284</v>
      </c>
    </row>
    <row r="122" spans="1:39" ht="15" customHeight="1" x14ac:dyDescent="0.2">
      <c r="A122" s="19">
        <v>19</v>
      </c>
      <c r="B122" s="20" t="s">
        <v>61</v>
      </c>
      <c r="C122" s="20"/>
      <c r="D122" s="21">
        <f>AVERAGE(G122,I122,K122,M122,O122,Q122,S122,U122,W122,Y122,AA122,AC122,AE122,AI122)</f>
        <v>4.7333333333333334</v>
      </c>
      <c r="E122" s="22">
        <f>SUM(F122,H122,J122,L122,N122,P122,R122,T122,V122,X122,Z122,AB122,AD122,AH122)</f>
        <v>15</v>
      </c>
      <c r="F122" s="23"/>
      <c r="G122" s="19"/>
      <c r="H122" s="23"/>
      <c r="I122" s="19"/>
      <c r="J122" s="24"/>
      <c r="K122" s="25"/>
      <c r="AH122" s="4">
        <v>15</v>
      </c>
      <c r="AI122" s="5">
        <v>4.7333333333333334</v>
      </c>
    </row>
    <row r="123" spans="1:39" ht="15" customHeight="1" x14ac:dyDescent="0.2">
      <c r="A123" s="19">
        <v>20</v>
      </c>
      <c r="B123" s="20" t="s">
        <v>427</v>
      </c>
      <c r="C123" s="20"/>
      <c r="D123" s="21">
        <f>AVERAGE(G123,I123,K123,M123,O123,Q123,S123,U123,W123,Y123,AA123,AC123,AE123,AI123)</f>
        <v>4.55</v>
      </c>
      <c r="E123" s="22">
        <f>SUM(F123,H123,J123,L123,N123,P123,R123,T123,V123,X123,Z123,AB123,AD123,AH123)</f>
        <v>12</v>
      </c>
      <c r="F123" s="23"/>
      <c r="G123" s="19"/>
      <c r="H123" s="23"/>
      <c r="I123" s="19"/>
      <c r="J123" s="24"/>
      <c r="K123" s="25"/>
      <c r="AH123" s="4">
        <v>12</v>
      </c>
      <c r="AI123" s="5">
        <v>4.55</v>
      </c>
    </row>
    <row r="124" spans="1:39" ht="15" customHeight="1" x14ac:dyDescent="0.2">
      <c r="A124" s="19">
        <v>21</v>
      </c>
      <c r="B124" s="20" t="s">
        <v>342</v>
      </c>
      <c r="C124" s="20"/>
      <c r="D124" s="21">
        <f>AVERAGE(G124,I124,K124,M124,O124,Q124,S124,U124,W124,Y124,AA124,AC124,AE124)</f>
        <v>3.8</v>
      </c>
      <c r="E124" s="22">
        <f>SUM(F124,H124,J124,L124,N124,P124,R124,T124,V124,X124,Z124,AB124,AD124)</f>
        <v>9</v>
      </c>
      <c r="F124" s="23"/>
      <c r="G124" s="19"/>
      <c r="H124" s="23"/>
      <c r="I124" s="19"/>
      <c r="J124" s="24"/>
      <c r="K124" s="25"/>
      <c r="L124" s="4">
        <v>9</v>
      </c>
      <c r="M124" s="1">
        <v>3.8</v>
      </c>
    </row>
    <row r="125" spans="1:39" s="7" customFormat="1" ht="15" customHeight="1" thickBot="1" x14ac:dyDescent="0.25">
      <c r="A125" s="26"/>
      <c r="B125" s="27"/>
      <c r="C125" s="27"/>
      <c r="D125" s="28"/>
      <c r="E125" s="29"/>
      <c r="F125" s="30"/>
      <c r="G125" s="26"/>
      <c r="H125" s="30"/>
      <c r="I125" s="26"/>
      <c r="J125" s="31"/>
      <c r="K125" s="32"/>
      <c r="L125" s="9"/>
      <c r="M125" s="6"/>
      <c r="N125" s="9"/>
      <c r="O125" s="6"/>
      <c r="P125" s="9"/>
      <c r="Q125" s="6"/>
      <c r="R125" s="9"/>
      <c r="S125" s="10"/>
      <c r="T125" s="9"/>
      <c r="U125" s="10"/>
      <c r="V125" s="9"/>
      <c r="W125" s="10"/>
      <c r="X125" s="9"/>
      <c r="Y125" s="10"/>
      <c r="Z125" s="9"/>
      <c r="AA125" s="10"/>
      <c r="AB125" s="9"/>
      <c r="AC125" s="10"/>
      <c r="AD125" s="9"/>
      <c r="AE125" s="10"/>
      <c r="AF125" s="9"/>
      <c r="AG125" s="10"/>
      <c r="AH125" s="9"/>
      <c r="AI125" s="10"/>
      <c r="AJ125" s="9"/>
      <c r="AK125" s="10"/>
      <c r="AL125" s="9"/>
      <c r="AM125" s="10"/>
    </row>
    <row r="126" spans="1:39" ht="15" customHeight="1" thickTop="1" x14ac:dyDescent="0.2">
      <c r="A126" s="43"/>
      <c r="B126" s="12" t="s">
        <v>9</v>
      </c>
      <c r="C126" s="44"/>
      <c r="D126" s="45"/>
      <c r="E126" s="22"/>
      <c r="F126" s="46"/>
      <c r="G126" s="47"/>
      <c r="H126" s="46"/>
      <c r="I126" s="47"/>
      <c r="J126" s="48"/>
      <c r="K126" s="49"/>
    </row>
    <row r="127" spans="1:39" ht="15" customHeight="1" x14ac:dyDescent="0.2">
      <c r="A127" s="19">
        <v>1</v>
      </c>
      <c r="B127" s="20" t="s">
        <v>44</v>
      </c>
      <c r="C127" s="20"/>
      <c r="D127" s="21">
        <f>AVERAGE(M127,Y127,AE127,AK127,AM127)</f>
        <v>6.9504592857142855</v>
      </c>
      <c r="E127" s="22">
        <f>SUM(L127,X127,AD127,AJ127,AL127)</f>
        <v>150</v>
      </c>
      <c r="F127" s="23"/>
      <c r="G127" s="19"/>
      <c r="H127" s="23"/>
      <c r="I127" s="19"/>
      <c r="J127" s="24">
        <v>30</v>
      </c>
      <c r="K127" s="25">
        <v>6.1142857142857139</v>
      </c>
      <c r="L127" s="4">
        <v>30</v>
      </c>
      <c r="M127" s="1">
        <v>6.98</v>
      </c>
      <c r="R127" s="4">
        <v>30</v>
      </c>
      <c r="S127" s="5">
        <v>5.47</v>
      </c>
      <c r="X127" s="4">
        <v>30</v>
      </c>
      <c r="Y127" s="5">
        <v>6.8906000000000001</v>
      </c>
      <c r="AD127" s="4">
        <v>30</v>
      </c>
      <c r="AE127" s="5">
        <v>7.4285714285714288</v>
      </c>
      <c r="AH127" s="4">
        <v>30</v>
      </c>
      <c r="AI127" s="5">
        <v>5.9666666666666668</v>
      </c>
      <c r="AJ127" s="4">
        <v>30</v>
      </c>
      <c r="AK127" s="5">
        <v>6.484375</v>
      </c>
      <c r="AL127" s="4">
        <v>30</v>
      </c>
      <c r="AM127" s="5">
        <v>6.96875</v>
      </c>
    </row>
    <row r="128" spans="1:39" ht="15" customHeight="1" x14ac:dyDescent="0.2">
      <c r="A128" s="19">
        <v>2</v>
      </c>
      <c r="B128" s="20" t="s">
        <v>45</v>
      </c>
      <c r="C128" s="20"/>
      <c r="D128" s="21">
        <f>AVERAGE(K128,M128,S128,U128,AC128)</f>
        <v>5.5542857142857143</v>
      </c>
      <c r="E128" s="22">
        <f>SUM(J128,L128,R128,T128,AB128)</f>
        <v>135</v>
      </c>
      <c r="F128" s="23"/>
      <c r="G128" s="19"/>
      <c r="H128" s="23"/>
      <c r="I128" s="19"/>
      <c r="J128" s="24">
        <v>27</v>
      </c>
      <c r="K128" s="25">
        <v>5.3571428571428568</v>
      </c>
      <c r="L128" s="4">
        <v>27</v>
      </c>
      <c r="M128" s="1">
        <v>5.77</v>
      </c>
      <c r="R128" s="4">
        <v>27</v>
      </c>
      <c r="S128" s="5">
        <v>5.18</v>
      </c>
      <c r="T128" s="4">
        <v>30</v>
      </c>
      <c r="U128" s="5">
        <v>5.25</v>
      </c>
      <c r="X128" s="4">
        <v>24</v>
      </c>
      <c r="Y128" s="5">
        <v>5.9531000000000001</v>
      </c>
      <c r="AB128" s="4">
        <v>24</v>
      </c>
      <c r="AC128" s="5">
        <v>6.2142857142857144</v>
      </c>
    </row>
    <row r="129" spans="1:39" ht="15" customHeight="1" x14ac:dyDescent="0.2">
      <c r="A129" s="19">
        <v>3</v>
      </c>
      <c r="B129" s="20" t="s">
        <v>46</v>
      </c>
      <c r="C129" s="20"/>
      <c r="D129" s="21">
        <f>AVERAGE(K129,W129,AE129,AK129,AM129)</f>
        <v>4.9317857142857147</v>
      </c>
      <c r="E129" s="22">
        <f>SUM(J129,V129,AD129,AJ129,AL129)</f>
        <v>135</v>
      </c>
      <c r="F129" s="23"/>
      <c r="G129" s="19"/>
      <c r="H129" s="23"/>
      <c r="I129" s="19"/>
      <c r="J129" s="24">
        <v>24</v>
      </c>
      <c r="K129" s="25">
        <v>4.4714285714285715</v>
      </c>
      <c r="R129" s="4">
        <v>18</v>
      </c>
      <c r="S129" s="5">
        <v>3.28</v>
      </c>
      <c r="V129" s="4">
        <v>30</v>
      </c>
      <c r="W129" s="5">
        <v>4.8125</v>
      </c>
      <c r="AD129" s="4">
        <v>27</v>
      </c>
      <c r="AE129" s="5">
        <v>5.625</v>
      </c>
      <c r="AJ129" s="4">
        <v>27</v>
      </c>
      <c r="AK129" s="5">
        <v>5.203125</v>
      </c>
      <c r="AL129" s="4">
        <v>27</v>
      </c>
      <c r="AM129" s="5">
        <v>4.546875</v>
      </c>
    </row>
    <row r="130" spans="1:39" ht="15" customHeight="1" x14ac:dyDescent="0.2">
      <c r="A130" s="19">
        <v>4</v>
      </c>
      <c r="B130" s="20" t="s">
        <v>47</v>
      </c>
      <c r="C130" s="20"/>
      <c r="D130" s="21">
        <f>AVERAGE(G130,I130,K130,M130,O130,Q130,S130,U130,W130,Y130,AA130,AE130)</f>
        <v>4.1525892857142859</v>
      </c>
      <c r="E130" s="22">
        <f>SUM(F130,H130,J130,L130,N130,P130,R130,T130,V130,X130,Z130,AD130)</f>
        <v>123</v>
      </c>
      <c r="F130" s="23"/>
      <c r="G130" s="19"/>
      <c r="H130" s="23"/>
      <c r="I130" s="19"/>
      <c r="J130" s="24">
        <v>21</v>
      </c>
      <c r="K130" s="25">
        <v>4.2285714285714286</v>
      </c>
      <c r="L130" s="4">
        <v>24</v>
      </c>
      <c r="M130" s="1">
        <v>4.13</v>
      </c>
      <c r="N130" s="4">
        <v>30</v>
      </c>
      <c r="O130" s="5">
        <v>4.7</v>
      </c>
      <c r="R130" s="4">
        <v>21</v>
      </c>
      <c r="S130" s="5">
        <v>3.47</v>
      </c>
      <c r="T130" s="4">
        <v>27</v>
      </c>
      <c r="U130" s="5">
        <v>4.234375</v>
      </c>
      <c r="AB130" s="4">
        <v>15</v>
      </c>
      <c r="AC130" s="5">
        <v>4.0892857142857144</v>
      </c>
    </row>
    <row r="131" spans="1:39" ht="15" customHeight="1" x14ac:dyDescent="0.2">
      <c r="A131" s="19">
        <v>5</v>
      </c>
      <c r="B131" s="20" t="s">
        <v>349</v>
      </c>
      <c r="C131" s="20"/>
      <c r="D131" s="21">
        <f>AVERAGE(G131,I131,K131,M131,O131,Q131,S131,U131,W131,Y131,AA131,AC131,AE131,AG131)</f>
        <v>6.767501587301588</v>
      </c>
      <c r="E131" s="22">
        <f>SUM(F131,H131,J131,L131,N131,P131,R131,T131,V131,X131,Z131,AB131,AD131,AF131)</f>
        <v>87</v>
      </c>
      <c r="F131" s="23"/>
      <c r="G131" s="19"/>
      <c r="H131" s="23"/>
      <c r="I131" s="19"/>
      <c r="J131" s="24"/>
      <c r="K131" s="25"/>
      <c r="X131" s="4">
        <v>27</v>
      </c>
      <c r="Y131" s="5">
        <v>6.3906000000000001</v>
      </c>
      <c r="Z131" s="4">
        <v>30</v>
      </c>
      <c r="AA131" s="5">
        <v>6.9833333333333334</v>
      </c>
      <c r="AF131" s="4">
        <v>30</v>
      </c>
      <c r="AG131" s="5">
        <v>6.9285714285714297</v>
      </c>
    </row>
    <row r="132" spans="1:39" ht="15" customHeight="1" x14ac:dyDescent="0.2">
      <c r="A132" s="19">
        <v>6</v>
      </c>
      <c r="B132" s="20" t="s">
        <v>350</v>
      </c>
      <c r="C132" s="20"/>
      <c r="D132" s="21">
        <f>AVERAGE(G132,I132,K132,M132,O132,Q132,S132,U132,W132,Y132,AA132,AC132,AE132,AG132)</f>
        <v>4.8541666666666652</v>
      </c>
      <c r="E132" s="22">
        <f>SUM(F132,H132,J132,L132,N132,P132,R132,T132,V132,X132,Z132,AB132,AD132,AF132)</f>
        <v>60</v>
      </c>
      <c r="F132" s="23"/>
      <c r="G132" s="19"/>
      <c r="H132" s="23"/>
      <c r="I132" s="19"/>
      <c r="J132" s="24"/>
      <c r="K132" s="25"/>
      <c r="X132" s="4">
        <v>21</v>
      </c>
      <c r="Y132" s="5">
        <v>4.6875</v>
      </c>
      <c r="AB132" s="4">
        <v>12</v>
      </c>
      <c r="AC132" s="5">
        <v>4.0357142857142856</v>
      </c>
      <c r="AF132" s="4">
        <v>27</v>
      </c>
      <c r="AG132" s="5">
        <v>5.83928571428571</v>
      </c>
    </row>
    <row r="133" spans="1:39" ht="15" customHeight="1" x14ac:dyDescent="0.2">
      <c r="A133" s="19">
        <v>7</v>
      </c>
      <c r="B133" s="20" t="s">
        <v>49</v>
      </c>
      <c r="C133" s="20"/>
      <c r="D133" s="21">
        <f t="shared" ref="D133:D140" si="2">AVERAGE(G133,I133,K133,M133,O133,Q133,S133,U133,W133,Y133,AA133,AC133,AE133)</f>
        <v>3.8990476190476193</v>
      </c>
      <c r="E133" s="22">
        <f t="shared" ref="E133:E140" si="3">SUM(F133,H133,J133,L133,N133,P133,R133,T133,V133,X133,Z133,AB133,AD133)</f>
        <v>45</v>
      </c>
      <c r="F133" s="23"/>
      <c r="G133" s="19"/>
      <c r="H133" s="23"/>
      <c r="I133" s="19"/>
      <c r="J133" s="24">
        <v>15</v>
      </c>
      <c r="K133" s="25">
        <v>3.9428571428571431</v>
      </c>
      <c r="L133" s="4">
        <v>21</v>
      </c>
      <c r="M133" s="1">
        <v>3.79</v>
      </c>
      <c r="AB133" s="4">
        <v>9</v>
      </c>
      <c r="AC133" s="5">
        <v>3.9642857142857144</v>
      </c>
    </row>
    <row r="134" spans="1:39" ht="15" customHeight="1" x14ac:dyDescent="0.2">
      <c r="A134" s="19">
        <v>8</v>
      </c>
      <c r="B134" s="20" t="s">
        <v>48</v>
      </c>
      <c r="C134" s="20"/>
      <c r="D134" s="21">
        <f t="shared" si="2"/>
        <v>3.9435714285714285</v>
      </c>
      <c r="E134" s="22">
        <f t="shared" si="3"/>
        <v>42</v>
      </c>
      <c r="F134" s="23"/>
      <c r="G134" s="19"/>
      <c r="H134" s="23"/>
      <c r="I134" s="19"/>
      <c r="J134" s="24">
        <v>18</v>
      </c>
      <c r="K134" s="25">
        <v>4.0571428571428569</v>
      </c>
      <c r="R134" s="4">
        <v>24</v>
      </c>
      <c r="S134" s="5">
        <v>3.83</v>
      </c>
    </row>
    <row r="135" spans="1:39" ht="15" customHeight="1" x14ac:dyDescent="0.2">
      <c r="A135" s="19">
        <v>9</v>
      </c>
      <c r="B135" s="20" t="s">
        <v>379</v>
      </c>
      <c r="C135" s="20"/>
      <c r="D135" s="21">
        <f t="shared" si="2"/>
        <v>6.9285714285714288</v>
      </c>
      <c r="E135" s="22">
        <f t="shared" si="3"/>
        <v>30</v>
      </c>
      <c r="F135" s="23"/>
      <c r="G135" s="19"/>
      <c r="H135" s="23"/>
      <c r="I135" s="19"/>
      <c r="J135" s="24"/>
      <c r="K135" s="25"/>
      <c r="AB135" s="4">
        <v>30</v>
      </c>
      <c r="AC135" s="5">
        <v>6.9285714285714288</v>
      </c>
    </row>
    <row r="136" spans="1:39" ht="15" customHeight="1" x14ac:dyDescent="0.2">
      <c r="A136" s="19">
        <v>10</v>
      </c>
      <c r="B136" s="20" t="s">
        <v>181</v>
      </c>
      <c r="C136" s="20"/>
      <c r="D136" s="21">
        <f t="shared" si="2"/>
        <v>5.31</v>
      </c>
      <c r="E136" s="22">
        <f t="shared" si="3"/>
        <v>30</v>
      </c>
      <c r="F136" s="23"/>
      <c r="G136" s="19"/>
      <c r="H136" s="23">
        <v>30</v>
      </c>
      <c r="I136" s="19">
        <v>5.31</v>
      </c>
      <c r="J136" s="24"/>
      <c r="K136" s="25"/>
    </row>
    <row r="137" spans="1:39" ht="15" customHeight="1" x14ac:dyDescent="0.2">
      <c r="A137" s="19">
        <v>11</v>
      </c>
      <c r="B137" s="20" t="s">
        <v>237</v>
      </c>
      <c r="C137" s="20"/>
      <c r="D137" s="21">
        <f t="shared" si="2"/>
        <v>3.0357142857142856</v>
      </c>
      <c r="E137" s="22">
        <f t="shared" si="3"/>
        <v>30</v>
      </c>
      <c r="F137" s="23"/>
      <c r="G137" s="19"/>
      <c r="H137" s="23"/>
      <c r="I137" s="19"/>
      <c r="J137" s="24"/>
      <c r="K137" s="25"/>
      <c r="P137" s="4">
        <v>30</v>
      </c>
      <c r="Q137" s="5">
        <v>3.0357142857142856</v>
      </c>
    </row>
    <row r="138" spans="1:39" ht="15" customHeight="1" x14ac:dyDescent="0.2">
      <c r="A138" s="19">
        <v>12</v>
      </c>
      <c r="B138" s="20" t="s">
        <v>380</v>
      </c>
      <c r="C138" s="20"/>
      <c r="D138" s="21">
        <f t="shared" si="2"/>
        <v>6.3392857142857144</v>
      </c>
      <c r="E138" s="22">
        <f t="shared" si="3"/>
        <v>27</v>
      </c>
      <c r="F138" s="23"/>
      <c r="G138" s="19"/>
      <c r="H138" s="23"/>
      <c r="I138" s="19"/>
      <c r="J138" s="24"/>
      <c r="K138" s="25"/>
      <c r="AB138" s="4">
        <v>27</v>
      </c>
      <c r="AC138" s="5">
        <v>6.3392857142857144</v>
      </c>
    </row>
    <row r="139" spans="1:39" ht="15" customHeight="1" x14ac:dyDescent="0.2">
      <c r="A139" s="19">
        <v>13</v>
      </c>
      <c r="B139" s="20" t="s">
        <v>182</v>
      </c>
      <c r="C139" s="20"/>
      <c r="D139" s="21">
        <f t="shared" si="2"/>
        <v>5.05</v>
      </c>
      <c r="E139" s="22">
        <f t="shared" si="3"/>
        <v>27</v>
      </c>
      <c r="F139" s="23"/>
      <c r="G139" s="19"/>
      <c r="H139" s="23">
        <v>27</v>
      </c>
      <c r="I139" s="19">
        <v>5.05</v>
      </c>
      <c r="J139" s="24"/>
      <c r="K139" s="25"/>
    </row>
    <row r="140" spans="1:39" ht="15" customHeight="1" x14ac:dyDescent="0.2">
      <c r="A140" s="19">
        <v>14</v>
      </c>
      <c r="B140" s="20" t="s">
        <v>335</v>
      </c>
      <c r="C140" s="20"/>
      <c r="D140" s="21">
        <f t="shared" si="2"/>
        <v>2.640625</v>
      </c>
      <c r="E140" s="22">
        <f t="shared" si="3"/>
        <v>27</v>
      </c>
      <c r="F140" s="23"/>
      <c r="G140" s="19"/>
      <c r="H140" s="23"/>
      <c r="I140" s="19"/>
      <c r="J140" s="24"/>
      <c r="K140" s="25"/>
      <c r="V140" s="4">
        <v>27</v>
      </c>
      <c r="W140" s="5">
        <v>2.640625</v>
      </c>
    </row>
    <row r="141" spans="1:39" ht="15" customHeight="1" x14ac:dyDescent="0.2">
      <c r="A141" s="19">
        <v>15</v>
      </c>
      <c r="B141" s="20" t="s">
        <v>428</v>
      </c>
      <c r="C141" s="20"/>
      <c r="D141" s="21">
        <f>AVERAGE(G141,I141,K141,M141,O141,Q141,S141,U141,W141,Y141,AA141,AC141,AE141,AI141)</f>
        <v>2.2166666666666668</v>
      </c>
      <c r="E141" s="22">
        <f>SUM(F141,H141,J141,L141,N141,P141,R141,T141,V141,X141,Z141,AB141,AD141,AH141)</f>
        <v>27</v>
      </c>
      <c r="F141" s="23"/>
      <c r="G141" s="19"/>
      <c r="H141" s="23"/>
      <c r="I141" s="19"/>
      <c r="J141" s="24"/>
      <c r="K141" s="25"/>
      <c r="AH141" s="4">
        <v>27</v>
      </c>
      <c r="AI141" s="5">
        <v>2.2166666666666668</v>
      </c>
    </row>
    <row r="142" spans="1:39" ht="15" customHeight="1" x14ac:dyDescent="0.2">
      <c r="A142" s="19">
        <v>16</v>
      </c>
      <c r="B142" s="20" t="s">
        <v>381</v>
      </c>
      <c r="C142" s="20"/>
      <c r="D142" s="21">
        <f>AVERAGE(G142,I142,K142,M142,O142,Q142,S142,U142,W142,Y142,AA142,AC142,AE142)</f>
        <v>6.1428571428571432</v>
      </c>
      <c r="E142" s="22">
        <f>SUM(F142,H142,J142,L142,N142,P142,R142,T142,V142,X142,Z142,AB142,AD142)</f>
        <v>21</v>
      </c>
      <c r="F142" s="23"/>
      <c r="G142" s="19"/>
      <c r="H142" s="23"/>
      <c r="I142" s="19"/>
      <c r="J142" s="24"/>
      <c r="K142" s="25"/>
      <c r="AB142" s="4">
        <v>21</v>
      </c>
      <c r="AC142" s="5">
        <v>6.1428571428571432</v>
      </c>
    </row>
    <row r="143" spans="1:39" ht="15" customHeight="1" x14ac:dyDescent="0.2">
      <c r="A143" s="19">
        <v>17</v>
      </c>
      <c r="B143" s="20" t="s">
        <v>382</v>
      </c>
      <c r="C143" s="20"/>
      <c r="D143" s="21">
        <f>AVERAGE(G143,I143,K143,M143,O143,Q143,S143,U143,W143,Y143,AA143,AC143,AE143)</f>
        <v>4.6428571428571432</v>
      </c>
      <c r="E143" s="22">
        <f>SUM(F143,H143,J143,L143,N143,P143,R143,T143,V143,X143,Z143,AB143,AD143)</f>
        <v>18</v>
      </c>
      <c r="F143" s="23"/>
      <c r="G143" s="19"/>
      <c r="H143" s="23"/>
      <c r="I143" s="19"/>
      <c r="J143" s="24"/>
      <c r="K143" s="25"/>
      <c r="AB143" s="4">
        <v>18</v>
      </c>
      <c r="AC143" s="5">
        <v>4.6428571428571432</v>
      </c>
    </row>
    <row r="144" spans="1:39" ht="15" customHeight="1" x14ac:dyDescent="0.2">
      <c r="A144" s="19">
        <v>18</v>
      </c>
      <c r="B144" s="20" t="s">
        <v>383</v>
      </c>
      <c r="C144" s="20"/>
      <c r="D144" s="21">
        <f>AVERAGE(G144,I144,K144,M144,O144,Q144,S144,U144,W144,Y144,AA144,AC144,AE144)</f>
        <v>3.7678571428571428</v>
      </c>
      <c r="E144" s="22">
        <f>SUM(F144,H144,J144,L144,N144,P144,R144,T144,V144,X144,Z144,AB144,AD144)</f>
        <v>6</v>
      </c>
      <c r="F144" s="23"/>
      <c r="G144" s="19"/>
      <c r="H144" s="23"/>
      <c r="I144" s="19"/>
      <c r="J144" s="24"/>
      <c r="K144" s="25"/>
      <c r="AB144" s="4">
        <v>6</v>
      </c>
      <c r="AC144" s="5">
        <v>3.7678571428571428</v>
      </c>
    </row>
    <row r="145" spans="1:39" ht="15" customHeight="1" x14ac:dyDescent="0.2">
      <c r="A145" s="19">
        <v>19</v>
      </c>
      <c r="B145" s="20" t="s">
        <v>384</v>
      </c>
      <c r="C145" s="20"/>
      <c r="D145" s="21">
        <f>AVERAGE(G145,I145,K145,M145,O145,Q145,S145,U145,W145,Y145,AA145,AC145,AE145)</f>
        <v>2.1785714285714284</v>
      </c>
      <c r="E145" s="22">
        <f>SUM(F145,H145,J145,L145,N145,P145,R145,T145,V145,X145,Z145,AB145,AD145)</f>
        <v>3</v>
      </c>
      <c r="F145" s="23"/>
      <c r="G145" s="19"/>
      <c r="H145" s="23"/>
      <c r="I145" s="19"/>
      <c r="J145" s="24"/>
      <c r="K145" s="25"/>
      <c r="AB145" s="4">
        <v>3</v>
      </c>
      <c r="AC145" s="5">
        <v>2.1785714285714284</v>
      </c>
    </row>
    <row r="146" spans="1:39" s="7" customFormat="1" ht="15" customHeight="1" thickBot="1" x14ac:dyDescent="0.25">
      <c r="A146" s="34"/>
      <c r="B146" s="35"/>
      <c r="C146" s="35"/>
      <c r="D146" s="36"/>
      <c r="E146" s="35"/>
      <c r="F146" s="37"/>
      <c r="G146" s="34"/>
      <c r="H146" s="37"/>
      <c r="I146" s="34"/>
      <c r="J146" s="38"/>
      <c r="K146" s="39"/>
      <c r="L146" s="9"/>
      <c r="M146" s="6"/>
      <c r="N146" s="9"/>
      <c r="O146" s="6"/>
      <c r="P146" s="9"/>
      <c r="Q146" s="6"/>
      <c r="R146" s="9"/>
      <c r="S146" s="10"/>
      <c r="T146" s="9"/>
      <c r="U146" s="10"/>
      <c r="V146" s="9"/>
      <c r="W146" s="10"/>
      <c r="X146" s="9"/>
      <c r="Y146" s="10"/>
      <c r="Z146" s="9"/>
      <c r="AA146" s="10"/>
      <c r="AB146" s="9"/>
      <c r="AC146" s="10"/>
      <c r="AD146" s="9"/>
      <c r="AE146" s="10"/>
      <c r="AF146" s="9"/>
      <c r="AG146" s="10"/>
      <c r="AH146" s="9"/>
      <c r="AI146" s="10"/>
      <c r="AJ146" s="9"/>
      <c r="AK146" s="10"/>
      <c r="AL146" s="9"/>
      <c r="AM146" s="10"/>
    </row>
    <row r="147" spans="1:39" ht="15" customHeight="1" thickTop="1" x14ac:dyDescent="0.2">
      <c r="A147" s="19">
        <v>1</v>
      </c>
      <c r="B147" s="20" t="s">
        <v>50</v>
      </c>
      <c r="C147" s="20"/>
      <c r="D147" s="21">
        <f>AVERAGE(G147,I147,K147,O147,Q147,U147,W147,Y147,AA147,AC147,AE147)</f>
        <v>8.0523799999999994</v>
      </c>
      <c r="E147" s="22">
        <f>SUM(F147,H147,J147,N147,P147,T147,V147,X147,Z147,AB147,AD147)</f>
        <v>150</v>
      </c>
      <c r="F147" s="23">
        <v>30</v>
      </c>
      <c r="G147" s="19">
        <v>8.14</v>
      </c>
      <c r="H147" s="23"/>
      <c r="I147" s="19"/>
      <c r="J147" s="24">
        <v>30</v>
      </c>
      <c r="K147" s="25">
        <v>7.8428571428571425</v>
      </c>
      <c r="L147" s="4">
        <v>30</v>
      </c>
      <c r="M147" s="1">
        <v>7.66</v>
      </c>
      <c r="R147" s="4">
        <v>30</v>
      </c>
      <c r="S147" s="5">
        <v>6.62</v>
      </c>
      <c r="X147" s="4">
        <v>30</v>
      </c>
      <c r="Y147" s="5">
        <v>8.0469000000000008</v>
      </c>
      <c r="Z147" s="4">
        <v>30</v>
      </c>
      <c r="AA147" s="5">
        <v>8.25</v>
      </c>
      <c r="AB147" s="4">
        <v>30</v>
      </c>
      <c r="AC147" s="5">
        <v>7.9821428571428568</v>
      </c>
    </row>
    <row r="148" spans="1:39" ht="15" customHeight="1" x14ac:dyDescent="0.2">
      <c r="A148" s="19">
        <v>2</v>
      </c>
      <c r="B148" s="41" t="s">
        <v>52</v>
      </c>
      <c r="C148" s="20"/>
      <c r="D148" s="21">
        <f>AVERAGE(Q148,W148,AI148,AK148,AM148)</f>
        <v>6.9991071428571434</v>
      </c>
      <c r="E148" s="22">
        <f>SUM(P148,V148,AH148,AJ148,AL148)</f>
        <v>144</v>
      </c>
      <c r="F148" s="23"/>
      <c r="G148" s="19"/>
      <c r="H148" s="23">
        <v>24</v>
      </c>
      <c r="I148" s="19">
        <v>6.86</v>
      </c>
      <c r="J148" s="24">
        <v>24</v>
      </c>
      <c r="K148" s="25">
        <v>6.9285714285714288</v>
      </c>
      <c r="L148" s="4">
        <v>12</v>
      </c>
      <c r="M148" s="1">
        <v>6.04</v>
      </c>
      <c r="N148" s="4">
        <v>27</v>
      </c>
      <c r="O148" s="5">
        <v>6.5333333333333332</v>
      </c>
      <c r="P148" s="4">
        <v>30</v>
      </c>
      <c r="Q148" s="5">
        <v>7.0892857142857144</v>
      </c>
      <c r="R148" s="4">
        <v>27</v>
      </c>
      <c r="S148" s="5">
        <v>6.27</v>
      </c>
      <c r="T148" s="4">
        <v>27</v>
      </c>
      <c r="U148" s="5">
        <v>7.09375</v>
      </c>
      <c r="V148" s="4">
        <v>27</v>
      </c>
      <c r="W148" s="5">
        <v>7.140625</v>
      </c>
      <c r="X148" s="4">
        <v>24</v>
      </c>
      <c r="Y148" s="5">
        <v>6.1562999999999999</v>
      </c>
      <c r="AB148" s="4">
        <v>18</v>
      </c>
      <c r="AC148" s="5">
        <v>6.8035714285714288</v>
      </c>
      <c r="AH148" s="4">
        <v>30</v>
      </c>
      <c r="AI148" s="5">
        <v>6.75</v>
      </c>
      <c r="AJ148" s="4">
        <v>27</v>
      </c>
      <c r="AK148" s="5">
        <v>7.59375</v>
      </c>
      <c r="AL148" s="4">
        <v>30</v>
      </c>
      <c r="AM148" s="5">
        <v>6.421875</v>
      </c>
    </row>
    <row r="149" spans="1:39" ht="15" customHeight="1" x14ac:dyDescent="0.2">
      <c r="A149" s="19">
        <v>3</v>
      </c>
      <c r="B149" s="50" t="s">
        <v>183</v>
      </c>
      <c r="C149" s="41"/>
      <c r="D149" s="21">
        <f>AVERAGE(M149,Q149,W149,AI149,AK149,AM149)</f>
        <v>6.7833690476190487</v>
      </c>
      <c r="E149" s="22">
        <f>SUM(L149,P149,V149,AH149,AJ149,AL149)</f>
        <v>132</v>
      </c>
      <c r="F149" s="24"/>
      <c r="G149" s="42"/>
      <c r="H149" s="24">
        <v>21</v>
      </c>
      <c r="I149" s="42">
        <v>6.64</v>
      </c>
      <c r="J149" s="24"/>
      <c r="K149" s="25"/>
      <c r="L149" s="4">
        <v>24</v>
      </c>
      <c r="M149" s="1">
        <v>6.41</v>
      </c>
      <c r="P149" s="4">
        <v>24</v>
      </c>
      <c r="Q149" s="5">
        <v>6.3214285714285712</v>
      </c>
      <c r="V149" s="4">
        <v>30</v>
      </c>
      <c r="W149" s="5">
        <v>7.40625</v>
      </c>
      <c r="AH149" s="4">
        <v>24</v>
      </c>
      <c r="AI149" s="5">
        <v>5.9666666666666668</v>
      </c>
      <c r="AJ149" s="4">
        <v>30</v>
      </c>
      <c r="AK149" s="5">
        <v>7.8125</v>
      </c>
    </row>
    <row r="150" spans="1:39" ht="15" customHeight="1" x14ac:dyDescent="0.2">
      <c r="A150" s="19">
        <v>4</v>
      </c>
      <c r="B150" s="50" t="s">
        <v>169</v>
      </c>
      <c r="C150" s="41"/>
      <c r="D150" s="21">
        <f>AVERAGE(G150,AA150,AE150,AI150,AM150)</f>
        <v>6.3019761904761911</v>
      </c>
      <c r="E150" s="22">
        <f>SUM(F150,Z150,AD150,AH150,AL150)</f>
        <v>132</v>
      </c>
      <c r="F150" s="24">
        <v>27</v>
      </c>
      <c r="G150" s="42">
        <v>5.77</v>
      </c>
      <c r="H150" s="24"/>
      <c r="I150" s="42"/>
      <c r="J150" s="24"/>
      <c r="K150" s="25"/>
      <c r="L150" s="4">
        <v>6</v>
      </c>
      <c r="M150" s="1">
        <v>5.04</v>
      </c>
      <c r="Z150" s="4">
        <v>27</v>
      </c>
      <c r="AA150" s="5">
        <v>6.916666666666667</v>
      </c>
      <c r="AB150" s="4">
        <v>3</v>
      </c>
      <c r="AC150" s="5">
        <v>5.6607142857142856</v>
      </c>
      <c r="AD150" s="4">
        <v>27</v>
      </c>
      <c r="AE150" s="5">
        <v>6.5357142857142856</v>
      </c>
      <c r="AH150" s="4">
        <v>27</v>
      </c>
      <c r="AI150" s="5">
        <v>6.35</v>
      </c>
      <c r="AL150" s="4">
        <v>24</v>
      </c>
      <c r="AM150" s="5">
        <v>5.9375</v>
      </c>
    </row>
    <row r="151" spans="1:39" ht="15" customHeight="1" x14ac:dyDescent="0.2">
      <c r="A151" s="42">
        <v>5</v>
      </c>
      <c r="B151" s="41" t="s">
        <v>57</v>
      </c>
      <c r="C151" s="41"/>
      <c r="D151" s="21">
        <f>AVERAGE(O151,U151,Y151,AK151,AM151)</f>
        <v>6.43438</v>
      </c>
      <c r="E151" s="22">
        <f>SUM(N151,T151,X151,AJ151,AL151)</f>
        <v>123</v>
      </c>
      <c r="F151" s="24"/>
      <c r="G151" s="42"/>
      <c r="H151" s="24"/>
      <c r="I151" s="42"/>
      <c r="J151" s="24">
        <v>9</v>
      </c>
      <c r="K151" s="25">
        <v>6.0428571428571427</v>
      </c>
      <c r="L151" s="4">
        <v>15</v>
      </c>
      <c r="M151" s="1">
        <v>6.07</v>
      </c>
      <c r="N151" s="4">
        <v>30</v>
      </c>
      <c r="O151" s="5">
        <v>7</v>
      </c>
      <c r="R151" s="4">
        <v>21</v>
      </c>
      <c r="S151" s="5">
        <v>5.8</v>
      </c>
      <c r="T151" s="4">
        <v>21</v>
      </c>
      <c r="U151" s="5">
        <v>6.15625</v>
      </c>
      <c r="X151" s="4">
        <v>21</v>
      </c>
      <c r="Y151" s="5">
        <v>5.9218999999999999</v>
      </c>
      <c r="AB151" s="4">
        <v>12</v>
      </c>
      <c r="AC151" s="5">
        <v>6.4107142857142856</v>
      </c>
      <c r="AH151" s="4">
        <v>21</v>
      </c>
      <c r="AI151" s="5">
        <v>5.666666666666667</v>
      </c>
      <c r="AJ151" s="4">
        <v>24</v>
      </c>
      <c r="AK151" s="5">
        <v>6.796875</v>
      </c>
      <c r="AL151" s="4">
        <v>27</v>
      </c>
      <c r="AM151" s="5">
        <v>6.296875</v>
      </c>
    </row>
    <row r="152" spans="1:39" ht="15" customHeight="1" x14ac:dyDescent="0.2">
      <c r="A152" s="19">
        <v>6</v>
      </c>
      <c r="B152" s="20" t="s">
        <v>51</v>
      </c>
      <c r="C152" s="20"/>
      <c r="D152" s="21">
        <f>AVERAGE(G152,I152,K152,M152,O152,Q152,S152,W152,Y152,AA152,AC152,AE152)</f>
        <v>6.4183809523809527</v>
      </c>
      <c r="E152" s="22">
        <f>SUM(F152,H152,J152,L152,N152,P152,R152,V152,X152,Z152,AB152,AD152)</f>
        <v>120</v>
      </c>
      <c r="F152" s="23"/>
      <c r="G152" s="19"/>
      <c r="H152" s="23">
        <v>27</v>
      </c>
      <c r="I152" s="19">
        <v>6.86</v>
      </c>
      <c r="J152" s="24">
        <v>27</v>
      </c>
      <c r="K152" s="25">
        <v>7.0285714285714285</v>
      </c>
      <c r="L152" s="4">
        <v>18</v>
      </c>
      <c r="M152" s="1">
        <v>6.14</v>
      </c>
      <c r="N152" s="4">
        <v>24</v>
      </c>
      <c r="O152" s="5">
        <v>6.0333333333333332</v>
      </c>
      <c r="R152" s="4">
        <v>24</v>
      </c>
      <c r="S152" s="5">
        <v>6.03</v>
      </c>
      <c r="T152" s="4">
        <v>18</v>
      </c>
      <c r="U152" s="5">
        <v>5.859375</v>
      </c>
    </row>
    <row r="153" spans="1:39" ht="15" customHeight="1" x14ac:dyDescent="0.2">
      <c r="A153" s="42">
        <v>7</v>
      </c>
      <c r="B153" s="50" t="s">
        <v>63</v>
      </c>
      <c r="C153" s="41"/>
      <c r="D153" s="21">
        <f>AVERAGE(AA153,AE153,AG153,AK153,AM153)</f>
        <v>4.8097916666666674</v>
      </c>
      <c r="E153" s="22">
        <f>SUM(Z153,AD153,AF153,AJ153,AL153)</f>
        <v>108</v>
      </c>
      <c r="F153" s="24"/>
      <c r="G153" s="42"/>
      <c r="H153" s="24"/>
      <c r="I153" s="42"/>
      <c r="J153" s="24">
        <v>0</v>
      </c>
      <c r="K153" s="25">
        <v>4.0999999999999996</v>
      </c>
      <c r="L153" s="4">
        <v>0</v>
      </c>
      <c r="M153" s="1">
        <v>3.11</v>
      </c>
      <c r="R153" s="4">
        <v>0</v>
      </c>
      <c r="S153" s="5">
        <v>3.32</v>
      </c>
      <c r="X153" s="4">
        <v>15</v>
      </c>
      <c r="Y153" s="5">
        <v>3.5156000000000001</v>
      </c>
      <c r="Z153" s="4">
        <v>21</v>
      </c>
      <c r="AA153" s="5">
        <v>5.5333333333333332</v>
      </c>
      <c r="AD153" s="4">
        <v>21</v>
      </c>
      <c r="AE153" s="5">
        <v>5.5892857142857144</v>
      </c>
      <c r="AF153" s="4">
        <v>27</v>
      </c>
      <c r="AG153" s="5">
        <v>4.41071428571429</v>
      </c>
      <c r="AH153" s="4">
        <v>3</v>
      </c>
      <c r="AI153" s="5">
        <v>3.4833333333333334</v>
      </c>
      <c r="AJ153" s="4">
        <v>18</v>
      </c>
      <c r="AK153" s="5">
        <v>4.609375</v>
      </c>
      <c r="AL153" s="4">
        <v>21</v>
      </c>
      <c r="AM153" s="5">
        <v>3.90625</v>
      </c>
    </row>
    <row r="154" spans="1:39" ht="15" customHeight="1" x14ac:dyDescent="0.2">
      <c r="A154" s="42">
        <v>8</v>
      </c>
      <c r="B154" s="20" t="s">
        <v>55</v>
      </c>
      <c r="C154" s="20"/>
      <c r="D154" s="21">
        <f>AVERAGE(G154,I154,K154,M154,O154,Q154,S154,U154,W154,Y154,AA154,AC154,AE154)</f>
        <v>6.4096428571428579</v>
      </c>
      <c r="E154" s="22">
        <f>SUM(F154,H154,J154,L154,N154,P154,R154,T154,V154,X154,Z154,AB154,AD154)</f>
        <v>90</v>
      </c>
      <c r="F154" s="23"/>
      <c r="G154" s="19"/>
      <c r="H154" s="23">
        <v>30</v>
      </c>
      <c r="I154" s="19">
        <v>7.38</v>
      </c>
      <c r="J154" s="24">
        <v>15</v>
      </c>
      <c r="K154" s="25">
        <v>6.2285714285714286</v>
      </c>
      <c r="L154" s="4">
        <v>27</v>
      </c>
      <c r="M154" s="1">
        <v>6.61</v>
      </c>
      <c r="R154" s="4">
        <v>18</v>
      </c>
      <c r="S154" s="5">
        <v>5.42</v>
      </c>
    </row>
    <row r="155" spans="1:39" ht="15" customHeight="1" x14ac:dyDescent="0.2">
      <c r="A155" s="42">
        <v>9</v>
      </c>
      <c r="B155" s="41" t="s">
        <v>62</v>
      </c>
      <c r="C155" s="41"/>
      <c r="D155" s="21">
        <f>AVERAGE(O155,U155,W155,AK155,AM155)</f>
        <v>4.3745833333333337</v>
      </c>
      <c r="E155" s="22">
        <f>SUM(N155,T155,V155,AJ155,AL155)</f>
        <v>84</v>
      </c>
      <c r="F155" s="24"/>
      <c r="G155" s="42"/>
      <c r="H155" s="24"/>
      <c r="I155" s="42"/>
      <c r="J155" s="24">
        <v>0</v>
      </c>
      <c r="K155" s="25">
        <v>4.4000000000000004</v>
      </c>
      <c r="N155" s="4">
        <v>18</v>
      </c>
      <c r="O155" s="5">
        <v>4.9666666666666668</v>
      </c>
      <c r="R155" s="4">
        <v>0</v>
      </c>
      <c r="S155" s="5">
        <v>3.85</v>
      </c>
      <c r="T155" s="4">
        <v>12</v>
      </c>
      <c r="U155" s="5">
        <v>4.421875</v>
      </c>
      <c r="V155" s="4">
        <v>21</v>
      </c>
      <c r="W155" s="5">
        <v>4.703125</v>
      </c>
      <c r="AH155" s="4">
        <v>0</v>
      </c>
      <c r="AI155" s="5">
        <v>3.4833333333333334</v>
      </c>
      <c r="AJ155" s="4">
        <v>15</v>
      </c>
      <c r="AK155" s="5">
        <v>4.359375</v>
      </c>
      <c r="AL155" s="4">
        <v>18</v>
      </c>
      <c r="AM155" s="5">
        <v>3.421875</v>
      </c>
    </row>
    <row r="156" spans="1:39" ht="15" customHeight="1" x14ac:dyDescent="0.2">
      <c r="A156" s="19">
        <v>10</v>
      </c>
      <c r="B156" s="41" t="s">
        <v>58</v>
      </c>
      <c r="C156" s="41"/>
      <c r="D156" s="21">
        <f>AVERAGE(G156,K156,S156,AA156,AI156)</f>
        <v>5.4396190476190469</v>
      </c>
      <c r="E156" s="22">
        <f>SUM(F156,J156,R156,Z156,AH156)</f>
        <v>78</v>
      </c>
      <c r="F156" s="24">
        <v>24</v>
      </c>
      <c r="G156" s="42">
        <v>5.39</v>
      </c>
      <c r="H156" s="24"/>
      <c r="I156" s="42"/>
      <c r="J156" s="24">
        <v>6</v>
      </c>
      <c r="K156" s="25">
        <v>5.5714285714285712</v>
      </c>
      <c r="R156" s="4">
        <v>9</v>
      </c>
      <c r="S156" s="5">
        <v>4.67</v>
      </c>
      <c r="Z156" s="4">
        <v>24</v>
      </c>
      <c r="AA156" s="5">
        <v>6.7833333333333332</v>
      </c>
      <c r="AH156" s="4">
        <v>15</v>
      </c>
      <c r="AI156" s="5">
        <v>4.7833333333333332</v>
      </c>
    </row>
    <row r="157" spans="1:39" ht="15" customHeight="1" x14ac:dyDescent="0.2">
      <c r="A157" s="42">
        <v>11</v>
      </c>
      <c r="B157" s="20" t="s">
        <v>290</v>
      </c>
      <c r="C157" s="20"/>
      <c r="D157" s="21">
        <f>AVERAGE(G157,I157,K157,M157,O157,Q157,S157,U157,W157,Y157,AA157,AC157,AE157,AG157)</f>
        <v>7.9464285714285703</v>
      </c>
      <c r="E157" s="22">
        <f>SUM(F157,H157,J157,L157,N157,P157,R157,T157,V157,X157,Z157,AB157,AD157,AF157)</f>
        <v>60</v>
      </c>
      <c r="F157" s="24"/>
      <c r="G157" s="42"/>
      <c r="H157" s="24"/>
      <c r="I157" s="42"/>
      <c r="J157" s="24"/>
      <c r="K157" s="25"/>
      <c r="T157" s="4">
        <v>30</v>
      </c>
      <c r="U157" s="5">
        <v>7.375</v>
      </c>
      <c r="AF157" s="4">
        <v>30</v>
      </c>
      <c r="AG157" s="5">
        <v>8.5178571428571406</v>
      </c>
    </row>
    <row r="158" spans="1:39" ht="15" customHeight="1" x14ac:dyDescent="0.2">
      <c r="A158" s="19">
        <v>12</v>
      </c>
      <c r="B158" s="41" t="s">
        <v>59</v>
      </c>
      <c r="C158" s="41"/>
      <c r="D158" s="21">
        <f>AVERAGE(K158,Q158,S158,AI158)</f>
        <v>5.0552976190476189</v>
      </c>
      <c r="E158" s="22">
        <f>SUM(J158,P158,R158,AH158)</f>
        <v>54</v>
      </c>
      <c r="F158" s="24"/>
      <c r="G158" s="42"/>
      <c r="H158" s="24"/>
      <c r="I158" s="42"/>
      <c r="J158" s="24">
        <v>3</v>
      </c>
      <c r="K158" s="25">
        <v>5</v>
      </c>
      <c r="P158" s="4">
        <v>18</v>
      </c>
      <c r="Q158" s="5">
        <v>5.5178571428571432</v>
      </c>
      <c r="R158" s="4">
        <v>15</v>
      </c>
      <c r="S158" s="5">
        <v>4.82</v>
      </c>
      <c r="AH158" s="4">
        <v>18</v>
      </c>
      <c r="AI158" s="5">
        <v>4.8833333333333337</v>
      </c>
    </row>
    <row r="159" spans="1:39" ht="15" customHeight="1" x14ac:dyDescent="0.2">
      <c r="A159" s="42">
        <v>13</v>
      </c>
      <c r="B159" s="41" t="s">
        <v>239</v>
      </c>
      <c r="C159" s="41"/>
      <c r="D159" s="21">
        <f>AVERAGE(Q159,S159,AE159,AI159)</f>
        <v>4.8491071428571431</v>
      </c>
      <c r="E159" s="22">
        <f>SUM(P159,R159,AD159,AH159)</f>
        <v>54</v>
      </c>
      <c r="F159" s="24"/>
      <c r="G159" s="42"/>
      <c r="H159" s="24"/>
      <c r="I159" s="42"/>
      <c r="J159" s="24"/>
      <c r="K159" s="25"/>
      <c r="P159" s="4">
        <v>12</v>
      </c>
      <c r="Q159" s="5">
        <v>4.25</v>
      </c>
      <c r="R159" s="4">
        <v>6</v>
      </c>
      <c r="S159" s="5">
        <v>4.5</v>
      </c>
      <c r="AD159" s="4">
        <v>24</v>
      </c>
      <c r="AE159" s="5">
        <v>5.9464285714285712</v>
      </c>
      <c r="AH159" s="4">
        <v>12</v>
      </c>
      <c r="AI159" s="5">
        <v>4.7</v>
      </c>
    </row>
    <row r="160" spans="1:39" ht="15" customHeight="1" x14ac:dyDescent="0.2">
      <c r="A160" s="42">
        <v>14</v>
      </c>
      <c r="B160" s="41" t="s">
        <v>56</v>
      </c>
      <c r="C160" s="41"/>
      <c r="D160" s="21">
        <f>AVERAGE(G160,I160,K160,M160,O160,Q160,S160,U160,W160,Y160,AA160,AC160,AE160)</f>
        <v>6.2702380952380956</v>
      </c>
      <c r="E160" s="22">
        <f>SUM(F160,H160,J160,L160,N160,P160,R160,T160,V160,X160,Z160,AB160,AD160)</f>
        <v>51</v>
      </c>
      <c r="F160" s="24"/>
      <c r="G160" s="42"/>
      <c r="H160" s="24"/>
      <c r="I160" s="42"/>
      <c r="J160" s="24">
        <v>12</v>
      </c>
      <c r="K160" s="25">
        <v>6.128571428571429</v>
      </c>
      <c r="L160" s="4">
        <v>9</v>
      </c>
      <c r="M160" s="1">
        <v>5.7</v>
      </c>
      <c r="AD160" s="4">
        <v>30</v>
      </c>
      <c r="AE160" s="5">
        <v>6.9821428571428568</v>
      </c>
    </row>
    <row r="161" spans="1:37" ht="15" customHeight="1" x14ac:dyDescent="0.2">
      <c r="A161" s="42">
        <v>15</v>
      </c>
      <c r="B161" s="20" t="s">
        <v>54</v>
      </c>
      <c r="C161" s="20"/>
      <c r="D161" s="21">
        <f>AVERAGE(G161,I161,K161,M161,O161,Q161,S161,U161,W161,Y161,AA161,AC161,AE161)</f>
        <v>6.7984375000000004</v>
      </c>
      <c r="E161" s="22">
        <f>SUM(F161,H161,J161,L161,N161,P161,R161,T161,V161,X161,Z161,AB161,AD161)</f>
        <v>42</v>
      </c>
      <c r="F161" s="23"/>
      <c r="G161" s="19"/>
      <c r="H161" s="23"/>
      <c r="I161" s="19"/>
      <c r="J161" s="24">
        <v>18</v>
      </c>
      <c r="K161" s="25">
        <v>6.8</v>
      </c>
      <c r="T161" s="4">
        <v>24</v>
      </c>
      <c r="U161" s="5">
        <v>6.796875</v>
      </c>
    </row>
    <row r="162" spans="1:37" ht="15" customHeight="1" x14ac:dyDescent="0.2">
      <c r="A162" s="42">
        <v>16</v>
      </c>
      <c r="B162" s="20" t="s">
        <v>53</v>
      </c>
      <c r="C162" s="20"/>
      <c r="D162" s="21">
        <f>AVERAGE(G162,I162,K162,M162,O162,Q162,S162,U162,W162,Y162,AA162,AC162,AE162)</f>
        <v>6.5671428571428567</v>
      </c>
      <c r="E162" s="22">
        <f>SUM(F162,H162,J162,L162,N162,P162,R162,T162,V162,X162,Z162,AB162,AD162)</f>
        <v>42</v>
      </c>
      <c r="F162" s="23"/>
      <c r="G162" s="19"/>
      <c r="H162" s="23"/>
      <c r="I162" s="19"/>
      <c r="J162" s="24">
        <v>21</v>
      </c>
      <c r="K162" s="25">
        <v>6.8142857142857141</v>
      </c>
      <c r="L162" s="4">
        <v>21</v>
      </c>
      <c r="M162" s="1">
        <v>6.32</v>
      </c>
    </row>
    <row r="163" spans="1:37" ht="15" customHeight="1" x14ac:dyDescent="0.2">
      <c r="A163" s="42">
        <v>17</v>
      </c>
      <c r="B163" s="41" t="s">
        <v>228</v>
      </c>
      <c r="C163" s="41"/>
      <c r="D163" s="21">
        <f>AVERAGE(G163,I163,K163,M163,O163,Q163,S163,U163,W163,Y163,AA163,AC163,AE163)</f>
        <v>3.4626488095238095</v>
      </c>
      <c r="E163" s="22">
        <f>SUM(F163,H163,J163,L163,N163,P163,R163,T163,V163,X163,Z163,AB163,AD163)</f>
        <v>42</v>
      </c>
      <c r="F163" s="24"/>
      <c r="G163" s="42"/>
      <c r="H163" s="24"/>
      <c r="I163" s="42"/>
      <c r="J163" s="24"/>
      <c r="K163" s="25"/>
      <c r="N163" s="4">
        <v>15</v>
      </c>
      <c r="O163" s="5">
        <v>4.2666666666666666</v>
      </c>
      <c r="P163" s="4">
        <v>9</v>
      </c>
      <c r="Q163" s="5">
        <v>3.0714285714285716</v>
      </c>
      <c r="R163" s="4">
        <v>0</v>
      </c>
      <c r="S163" s="5">
        <v>2.7</v>
      </c>
      <c r="V163" s="4">
        <v>18</v>
      </c>
      <c r="W163" s="5">
        <v>3.8125</v>
      </c>
    </row>
    <row r="164" spans="1:37" ht="15" customHeight="1" x14ac:dyDescent="0.2">
      <c r="A164" s="42">
        <v>18</v>
      </c>
      <c r="B164" s="50" t="s">
        <v>291</v>
      </c>
      <c r="C164" s="41"/>
      <c r="D164" s="21">
        <f>AVERAGE(G164,I164,K164,M164,O164,Q164,S164,U164,W164,Y164,AA164,AC164,AE164)</f>
        <v>5.3203125</v>
      </c>
      <c r="E164" s="22">
        <f>SUM(F164,H164,J164,L164,N164,P164,R164,T164,V164,X164,Z164,AB164,AD164)</f>
        <v>39</v>
      </c>
      <c r="F164" s="24"/>
      <c r="G164" s="42"/>
      <c r="H164" s="24"/>
      <c r="I164" s="42"/>
      <c r="J164" s="24"/>
      <c r="K164" s="25"/>
      <c r="T164" s="4">
        <v>15</v>
      </c>
      <c r="U164" s="5">
        <v>5.375</v>
      </c>
      <c r="V164" s="4">
        <v>24</v>
      </c>
      <c r="W164" s="5">
        <v>5.265625</v>
      </c>
    </row>
    <row r="165" spans="1:37" ht="15" customHeight="1" x14ac:dyDescent="0.2">
      <c r="A165" s="42">
        <v>19</v>
      </c>
      <c r="B165" s="41" t="s">
        <v>240</v>
      </c>
      <c r="C165" s="41"/>
      <c r="D165" s="21">
        <f>AVERAGE(Q165,S165,W165,AK165,AM165)</f>
        <v>2.5730133928571428</v>
      </c>
      <c r="E165" s="22">
        <f>SUM(P165,R165,V165,AJ165,AL165)</f>
        <v>33</v>
      </c>
      <c r="F165" s="24"/>
      <c r="G165" s="42"/>
      <c r="H165" s="24"/>
      <c r="I165" s="42"/>
      <c r="J165" s="24"/>
      <c r="K165" s="25"/>
      <c r="P165" s="4">
        <v>6</v>
      </c>
      <c r="Q165" s="5">
        <v>1.9464285714285714</v>
      </c>
      <c r="R165" s="4">
        <v>0</v>
      </c>
      <c r="S165" s="5">
        <v>2.08</v>
      </c>
      <c r="V165" s="4">
        <v>15</v>
      </c>
      <c r="W165" s="5">
        <v>3.21875</v>
      </c>
      <c r="AJ165" s="4">
        <v>12</v>
      </c>
      <c r="AK165" s="5">
        <v>3.046875</v>
      </c>
    </row>
    <row r="166" spans="1:37" ht="15" customHeight="1" x14ac:dyDescent="0.2">
      <c r="A166" s="42">
        <v>20</v>
      </c>
      <c r="B166" s="41" t="s">
        <v>369</v>
      </c>
      <c r="C166" s="41"/>
      <c r="D166" s="21">
        <f>AVERAGE(G166,I166,K166,M166,O166,Q166,S166,U166,W166,Y166,AA166,AC166,AE166)</f>
        <v>7.5714285714285712</v>
      </c>
      <c r="E166" s="22">
        <f>SUM(F166,H166,J166,L166,N166,P166,R166,T166,V166,X166,Z166,AB166,AD166)</f>
        <v>27</v>
      </c>
      <c r="F166" s="24"/>
      <c r="G166" s="42"/>
      <c r="H166" s="24"/>
      <c r="I166" s="42"/>
      <c r="J166" s="24"/>
      <c r="K166" s="25"/>
      <c r="AB166" s="4">
        <v>27</v>
      </c>
      <c r="AC166" s="5">
        <v>7.5714285714285712</v>
      </c>
    </row>
    <row r="167" spans="1:37" ht="15" customHeight="1" x14ac:dyDescent="0.2">
      <c r="A167" s="42">
        <v>21</v>
      </c>
      <c r="B167" s="41" t="s">
        <v>238</v>
      </c>
      <c r="C167" s="41"/>
      <c r="D167" s="21">
        <f>AVERAGE(G167,I167,K167,M167,O167,Q167,S167,U167,W167,Y167,AA167,AC167,AE167)</f>
        <v>6.5178571428571432</v>
      </c>
      <c r="E167" s="22">
        <f>SUM(F167,H167,J167,L167,N167,P167,R167,T167,V167,X167,Z167,AB167,AD167)</f>
        <v>27</v>
      </c>
      <c r="F167" s="24"/>
      <c r="G167" s="42"/>
      <c r="H167" s="24"/>
      <c r="I167" s="42"/>
      <c r="J167" s="24"/>
      <c r="K167" s="25"/>
      <c r="P167" s="4">
        <v>27</v>
      </c>
      <c r="Q167" s="5">
        <v>6.5178571428571432</v>
      </c>
    </row>
    <row r="168" spans="1:37" ht="15" customHeight="1" x14ac:dyDescent="0.2">
      <c r="A168" s="42">
        <v>22</v>
      </c>
      <c r="B168" s="50" t="s">
        <v>347</v>
      </c>
      <c r="C168" s="41"/>
      <c r="D168" s="21">
        <f>AVERAGE(G168,I168,K168,M168,O168,Q168,S168,U168,W168,Y168,AA168,AC168,AE168)</f>
        <v>6.2343999999999999</v>
      </c>
      <c r="E168" s="22">
        <f>SUM(F168,H168,J168,L168,N168,P168,R168,T168,V168,X168,Z168,AB168,AD168)</f>
        <v>27</v>
      </c>
      <c r="F168" s="24"/>
      <c r="G168" s="42"/>
      <c r="H168" s="24"/>
      <c r="I168" s="42"/>
      <c r="J168" s="24"/>
      <c r="K168" s="25"/>
      <c r="X168" s="4">
        <v>27</v>
      </c>
      <c r="Y168" s="5">
        <v>6.2343999999999999</v>
      </c>
    </row>
    <row r="169" spans="1:37" ht="15" customHeight="1" x14ac:dyDescent="0.2">
      <c r="A169" s="42">
        <v>23</v>
      </c>
      <c r="B169" s="50" t="s">
        <v>348</v>
      </c>
      <c r="C169" s="41"/>
      <c r="D169" s="21">
        <f>AVERAGE(Y169,AI169)</f>
        <v>4.5880333333333336</v>
      </c>
      <c r="E169" s="22">
        <f>SUM(X169,AH169)</f>
        <v>27</v>
      </c>
      <c r="F169" s="24"/>
      <c r="G169" s="42"/>
      <c r="H169" s="24"/>
      <c r="I169" s="42"/>
      <c r="J169" s="24"/>
      <c r="K169" s="25"/>
      <c r="X169" s="4">
        <v>18</v>
      </c>
      <c r="Y169" s="5">
        <v>4.6093999999999999</v>
      </c>
      <c r="AH169" s="4">
        <v>9</v>
      </c>
      <c r="AI169" s="5">
        <v>4.5666666666666664</v>
      </c>
    </row>
    <row r="170" spans="1:37" ht="15" customHeight="1" x14ac:dyDescent="0.2">
      <c r="A170" s="42">
        <v>24</v>
      </c>
      <c r="B170" s="41" t="s">
        <v>370</v>
      </c>
      <c r="C170" s="41"/>
      <c r="D170" s="21">
        <f>AVERAGE(G170,I170,K170,M170,O170,Q170,S170,U170,W170,Y170,AA170,AC170,AE170)</f>
        <v>6.9285714285714288</v>
      </c>
      <c r="E170" s="22">
        <f>SUM(F170,H170,J170,L170,N170,P170,R170,T170,V170,X170,Z170,AB170,AD170)</f>
        <v>24</v>
      </c>
      <c r="F170" s="24"/>
      <c r="G170" s="42"/>
      <c r="H170" s="24"/>
      <c r="I170" s="42"/>
      <c r="J170" s="24"/>
      <c r="K170" s="25"/>
      <c r="AB170" s="4">
        <v>24</v>
      </c>
      <c r="AC170" s="5">
        <v>6.9285714285714288</v>
      </c>
    </row>
    <row r="171" spans="1:37" ht="15" customHeight="1" x14ac:dyDescent="0.2">
      <c r="A171" s="42">
        <v>25</v>
      </c>
      <c r="B171" s="50" t="s">
        <v>170</v>
      </c>
      <c r="C171" s="41"/>
      <c r="D171" s="21">
        <f>AVERAGE(G171,I171,K171,M171,O171,Q171,S171,U171,W171,Y171,AA171,AC171,AE171)</f>
        <v>4.7949999999999999</v>
      </c>
      <c r="E171" s="22">
        <f>SUM(F171,H171,J171,L171,N171,P171,R171,T171,V171,X171,Z171,AB171,AD171)</f>
        <v>24</v>
      </c>
      <c r="F171" s="24">
        <v>21</v>
      </c>
      <c r="G171" s="42">
        <v>5.31</v>
      </c>
      <c r="H171" s="24"/>
      <c r="I171" s="42"/>
      <c r="J171" s="24"/>
      <c r="K171" s="25"/>
      <c r="R171" s="4">
        <v>3</v>
      </c>
      <c r="S171" s="5">
        <v>4.28</v>
      </c>
    </row>
    <row r="172" spans="1:37" ht="15" customHeight="1" x14ac:dyDescent="0.2">
      <c r="A172" s="42">
        <v>26</v>
      </c>
      <c r="B172" s="41" t="s">
        <v>378</v>
      </c>
      <c r="C172" s="41"/>
      <c r="D172" s="21">
        <f>AVERAGE(G172,I172,K172,M172,O172,Q172,S172,U172,W172,Y172,AA172,AC172,AE172,AG172)</f>
        <v>2.7410714285714306</v>
      </c>
      <c r="E172" s="22">
        <f>SUM(F172,H172,J172,L172,N172,P172,R172,T172,V172,X172,Z172,AB172,AD172,AF172)</f>
        <v>24</v>
      </c>
      <c r="F172" s="24"/>
      <c r="G172" s="42"/>
      <c r="H172" s="24"/>
      <c r="I172" s="42"/>
      <c r="J172" s="24"/>
      <c r="K172" s="25"/>
      <c r="AB172" s="4">
        <v>0</v>
      </c>
      <c r="AC172" s="5">
        <v>2.1964285714285716</v>
      </c>
      <c r="AF172" s="4">
        <v>24</v>
      </c>
      <c r="AG172" s="5">
        <v>3.28571428571429</v>
      </c>
    </row>
    <row r="173" spans="1:37" ht="15" customHeight="1" x14ac:dyDescent="0.2">
      <c r="A173" s="42">
        <v>27</v>
      </c>
      <c r="B173" s="41" t="s">
        <v>371</v>
      </c>
      <c r="C173" s="41"/>
      <c r="D173" s="21">
        <f>AVERAGE(G173,I173,K173,M173,O173,Q173,S173,U173,W173,Y173,AA173,AC173,AE173)</f>
        <v>6.8214285714285712</v>
      </c>
      <c r="E173" s="22">
        <f>SUM(F173,H173,J173,L173,N173,P173,R173,T173,V173,X173,Z173,AB173,AD173)</f>
        <v>21</v>
      </c>
      <c r="F173" s="24"/>
      <c r="G173" s="42"/>
      <c r="H173" s="24"/>
      <c r="I173" s="42"/>
      <c r="J173" s="24"/>
      <c r="K173" s="25"/>
      <c r="AB173" s="4">
        <v>21</v>
      </c>
      <c r="AC173" s="5">
        <v>6.8214285714285712</v>
      </c>
    </row>
    <row r="174" spans="1:37" ht="15" customHeight="1" x14ac:dyDescent="0.2">
      <c r="A174" s="42">
        <v>28</v>
      </c>
      <c r="B174" s="41" t="s">
        <v>95</v>
      </c>
      <c r="C174" s="41"/>
      <c r="D174" s="21">
        <f>AVERAGE(G174,I174,K174,M174,O174,Q174,S174,U174,W174,Y174,AA174,AC174,AE174)</f>
        <v>5.5892857142857144</v>
      </c>
      <c r="E174" s="22">
        <f>SUM(F174,H174,J174,L174,N174,P174,R174,T174,V174,X174,Z174,AB174,AD174)</f>
        <v>21</v>
      </c>
      <c r="F174" s="24"/>
      <c r="G174" s="42"/>
      <c r="H174" s="24"/>
      <c r="I174" s="42"/>
      <c r="J174" s="24"/>
      <c r="K174" s="25"/>
      <c r="P174" s="4">
        <v>21</v>
      </c>
      <c r="Q174" s="5">
        <v>5.5892857142857144</v>
      </c>
    </row>
    <row r="175" spans="1:37" ht="15" customHeight="1" x14ac:dyDescent="0.2">
      <c r="A175" s="42">
        <v>29</v>
      </c>
      <c r="B175" s="50" t="s">
        <v>445</v>
      </c>
      <c r="C175" s="41"/>
      <c r="D175" s="21">
        <f>AVERAGE(AK175,AM175)</f>
        <v>5.234375</v>
      </c>
      <c r="E175" s="22">
        <f>SUM(AJ175,AL175)</f>
        <v>21</v>
      </c>
      <c r="F175" s="24"/>
      <c r="G175" s="42"/>
      <c r="H175" s="24"/>
      <c r="I175" s="42"/>
      <c r="J175" s="24"/>
      <c r="K175" s="25"/>
      <c r="AJ175" s="4">
        <v>21</v>
      </c>
      <c r="AK175" s="5">
        <v>5.234375</v>
      </c>
    </row>
    <row r="176" spans="1:37" ht="15" customHeight="1" x14ac:dyDescent="0.2">
      <c r="A176" s="42">
        <v>30</v>
      </c>
      <c r="B176" s="41" t="s">
        <v>227</v>
      </c>
      <c r="C176" s="41"/>
      <c r="D176" s="21">
        <f t="shared" ref="D176:D182" si="4">AVERAGE(G176,I176,K176,M176,O176,Q176,S176,U176,W176,Y176,AA176,AC176,AE176)</f>
        <v>5.1333333333333337</v>
      </c>
      <c r="E176" s="22">
        <f t="shared" ref="E176:E182" si="5">SUM(F176,H176,J176,L176,N176,P176,R176,T176,V176,X176,Z176,AB176,AD176)</f>
        <v>21</v>
      </c>
      <c r="F176" s="24"/>
      <c r="G176" s="42"/>
      <c r="H176" s="24"/>
      <c r="I176" s="42"/>
      <c r="J176" s="24"/>
      <c r="K176" s="25"/>
      <c r="N176" s="4">
        <v>21</v>
      </c>
      <c r="O176" s="5">
        <v>5.1333333333333337</v>
      </c>
    </row>
    <row r="177" spans="1:39" ht="15" customHeight="1" x14ac:dyDescent="0.2">
      <c r="A177" s="42">
        <v>31</v>
      </c>
      <c r="B177" s="41" t="s">
        <v>372</v>
      </c>
      <c r="C177" s="41"/>
      <c r="D177" s="21">
        <f t="shared" si="4"/>
        <v>6.5535714285714288</v>
      </c>
      <c r="E177" s="22">
        <f t="shared" si="5"/>
        <v>15</v>
      </c>
      <c r="F177" s="24"/>
      <c r="G177" s="42"/>
      <c r="H177" s="24"/>
      <c r="I177" s="42"/>
      <c r="J177" s="24"/>
      <c r="K177" s="25"/>
      <c r="AB177" s="4">
        <v>15</v>
      </c>
      <c r="AC177" s="5">
        <v>6.5535714285714288</v>
      </c>
    </row>
    <row r="178" spans="1:39" ht="15" customHeight="1" x14ac:dyDescent="0.2">
      <c r="A178" s="42">
        <v>32</v>
      </c>
      <c r="B178" s="41" t="s">
        <v>60</v>
      </c>
      <c r="C178" s="41"/>
      <c r="D178" s="21">
        <f t="shared" si="4"/>
        <v>5.0267857142857144</v>
      </c>
      <c r="E178" s="22">
        <f t="shared" si="5"/>
        <v>15</v>
      </c>
      <c r="F178" s="24"/>
      <c r="G178" s="42"/>
      <c r="H178" s="24"/>
      <c r="I178" s="42"/>
      <c r="J178" s="24">
        <v>0</v>
      </c>
      <c r="K178" s="25">
        <v>4.7857142857142856</v>
      </c>
      <c r="P178" s="4">
        <v>15</v>
      </c>
      <c r="Q178" s="5">
        <v>5.2678571428571432</v>
      </c>
    </row>
    <row r="179" spans="1:39" ht="15" customHeight="1" x14ac:dyDescent="0.2">
      <c r="A179" s="42">
        <v>33</v>
      </c>
      <c r="B179" s="41" t="s">
        <v>264</v>
      </c>
      <c r="C179" s="41"/>
      <c r="D179" s="21">
        <f t="shared" si="4"/>
        <v>4.8</v>
      </c>
      <c r="E179" s="22">
        <f t="shared" si="5"/>
        <v>12</v>
      </c>
      <c r="F179" s="24"/>
      <c r="G179" s="42"/>
      <c r="H179" s="24"/>
      <c r="I179" s="42"/>
      <c r="J179" s="24"/>
      <c r="K179" s="25"/>
      <c r="R179" s="4">
        <v>12</v>
      </c>
      <c r="S179" s="5">
        <v>4.8</v>
      </c>
    </row>
    <row r="180" spans="1:39" ht="15" customHeight="1" x14ac:dyDescent="0.2">
      <c r="A180" s="42">
        <v>34</v>
      </c>
      <c r="B180" s="50" t="s">
        <v>336</v>
      </c>
      <c r="C180" s="41"/>
      <c r="D180" s="21">
        <f t="shared" si="4"/>
        <v>2.875</v>
      </c>
      <c r="E180" s="22">
        <f t="shared" si="5"/>
        <v>12</v>
      </c>
      <c r="F180" s="24"/>
      <c r="G180" s="42"/>
      <c r="H180" s="24"/>
      <c r="I180" s="42"/>
      <c r="J180" s="24"/>
      <c r="K180" s="25"/>
      <c r="V180" s="4">
        <v>12</v>
      </c>
      <c r="W180" s="5">
        <v>2.875</v>
      </c>
    </row>
    <row r="181" spans="1:39" ht="15" customHeight="1" x14ac:dyDescent="0.2">
      <c r="A181" s="42">
        <v>35</v>
      </c>
      <c r="B181" s="41" t="s">
        <v>373</v>
      </c>
      <c r="C181" s="41"/>
      <c r="D181" s="21">
        <f t="shared" si="4"/>
        <v>6.3035714285714288</v>
      </c>
      <c r="E181" s="22">
        <f t="shared" si="5"/>
        <v>9</v>
      </c>
      <c r="F181" s="24"/>
      <c r="G181" s="42"/>
      <c r="H181" s="24"/>
      <c r="I181" s="42"/>
      <c r="J181" s="24"/>
      <c r="K181" s="25"/>
      <c r="AB181" s="4">
        <v>9</v>
      </c>
      <c r="AC181" s="5">
        <v>6.3035714285714288</v>
      </c>
    </row>
    <row r="182" spans="1:39" ht="15" customHeight="1" x14ac:dyDescent="0.2">
      <c r="A182" s="42">
        <v>36</v>
      </c>
      <c r="B182" s="41" t="s">
        <v>374</v>
      </c>
      <c r="C182" s="41"/>
      <c r="D182" s="21">
        <f t="shared" si="4"/>
        <v>6.0535714285714288</v>
      </c>
      <c r="E182" s="22">
        <f t="shared" si="5"/>
        <v>6</v>
      </c>
      <c r="F182" s="24"/>
      <c r="G182" s="42"/>
      <c r="H182" s="24"/>
      <c r="I182" s="42"/>
      <c r="J182" s="24"/>
      <c r="K182" s="25"/>
      <c r="AB182" s="4">
        <v>6</v>
      </c>
      <c r="AC182" s="5">
        <v>6.0535714285714288</v>
      </c>
    </row>
    <row r="183" spans="1:39" ht="15" customHeight="1" x14ac:dyDescent="0.2">
      <c r="A183" s="42">
        <v>37</v>
      </c>
      <c r="B183" s="41" t="s">
        <v>269</v>
      </c>
      <c r="C183" s="41"/>
      <c r="D183" s="21">
        <f>AVERAGE(G183,I183,K183,M183,O183,Q183,S183,U183,W183,Y183,AA183,AC183,AE183,AI183)</f>
        <v>4.4000000000000004</v>
      </c>
      <c r="E183" s="22">
        <f>SUM(F183,H183,J183,L183,N183,P183,R183,T183,V183,X183,Z183,AB183,AD183,AH183)</f>
        <v>6</v>
      </c>
      <c r="F183" s="24"/>
      <c r="G183" s="42"/>
      <c r="H183" s="24"/>
      <c r="I183" s="42"/>
      <c r="J183" s="24"/>
      <c r="K183" s="25"/>
      <c r="AH183" s="4">
        <v>6</v>
      </c>
      <c r="AI183" s="5">
        <v>4.4000000000000004</v>
      </c>
    </row>
    <row r="184" spans="1:39" ht="15" customHeight="1" x14ac:dyDescent="0.2">
      <c r="A184" s="42">
        <v>38</v>
      </c>
      <c r="B184" s="50" t="s">
        <v>210</v>
      </c>
      <c r="C184" s="41"/>
      <c r="D184" s="21">
        <f>AVERAGE(G184,I184,K184,M184,O184,Q184,S184,U184,W184,Y184,AA184,AC184,AE184)</f>
        <v>4.82</v>
      </c>
      <c r="E184" s="22">
        <f>SUM(F184,H184,J184,L184,N184,P184,R184,T184,V184,X184,Z184,AB184,AD184)</f>
        <v>3</v>
      </c>
      <c r="F184" s="24"/>
      <c r="G184" s="42"/>
      <c r="H184" s="24"/>
      <c r="I184" s="42"/>
      <c r="J184" s="24"/>
      <c r="K184" s="25"/>
      <c r="L184" s="4">
        <v>3</v>
      </c>
      <c r="M184" s="1">
        <v>4.82</v>
      </c>
    </row>
    <row r="185" spans="1:39" ht="15" customHeight="1" x14ac:dyDescent="0.2">
      <c r="A185" s="42">
        <v>39</v>
      </c>
      <c r="B185" s="41" t="s">
        <v>375</v>
      </c>
      <c r="C185" s="41"/>
      <c r="D185" s="21">
        <f>AVERAGE(G185,I185,K185,M185,O185,Q185,S185,U185,W185,Y185,AA185,AC185,AE185)</f>
        <v>5.4285714285714288</v>
      </c>
      <c r="E185" s="22">
        <f>SUM(F185,H185,J185,L185,N185,P185,R185,T185,V185,X185,Z185,AB185,AD185)</f>
        <v>0</v>
      </c>
      <c r="F185" s="24"/>
      <c r="G185" s="42"/>
      <c r="H185" s="24"/>
      <c r="I185" s="42"/>
      <c r="J185" s="24"/>
      <c r="K185" s="25"/>
      <c r="AB185" s="4">
        <v>0</v>
      </c>
      <c r="AC185" s="5">
        <v>5.4285714285714288</v>
      </c>
    </row>
    <row r="186" spans="1:39" ht="15" customHeight="1" x14ac:dyDescent="0.2">
      <c r="A186" s="42">
        <v>40</v>
      </c>
      <c r="B186" s="41" t="s">
        <v>376</v>
      </c>
      <c r="C186" s="41"/>
      <c r="D186" s="21">
        <f>AVERAGE(G186,I186,K186,M186,O186,Q186,S186,U186,W186,Y186,AA186,AC186,AE186)</f>
        <v>4.2321428571428568</v>
      </c>
      <c r="E186" s="22">
        <f>SUM(F186,H186,J186,L186,N186,P186,R186,T186,V186,X186,Z186,AB186,AD186)</f>
        <v>0</v>
      </c>
      <c r="F186" s="24"/>
      <c r="G186" s="42"/>
      <c r="H186" s="24"/>
      <c r="I186" s="42"/>
      <c r="J186" s="24"/>
      <c r="K186" s="25"/>
      <c r="AB186" s="4">
        <v>0</v>
      </c>
      <c r="AC186" s="5">
        <v>4.2321428571428568</v>
      </c>
    </row>
    <row r="187" spans="1:39" ht="15" customHeight="1" x14ac:dyDescent="0.2">
      <c r="A187" s="42">
        <v>41</v>
      </c>
      <c r="B187" s="41" t="s">
        <v>61</v>
      </c>
      <c r="C187" s="41"/>
      <c r="D187" s="21">
        <f>AVERAGE(G187,I187,K187,M187,O187,Q187,S187,U187,W187,Y187,AA187,AC187,AE187)</f>
        <v>4.0964285714285715</v>
      </c>
      <c r="E187" s="22">
        <f>SUM(F187,H187,J187,L187,N187,P187,R187,T187,V187,X187,Z187,AB187,AD187)</f>
        <v>0</v>
      </c>
      <c r="F187" s="24"/>
      <c r="G187" s="42"/>
      <c r="H187" s="24"/>
      <c r="I187" s="42"/>
      <c r="J187" s="24">
        <v>0</v>
      </c>
      <c r="K187" s="25">
        <v>4.4428571428571431</v>
      </c>
      <c r="R187" s="4">
        <v>0</v>
      </c>
      <c r="S187" s="5">
        <v>3.75</v>
      </c>
    </row>
    <row r="188" spans="1:39" ht="15" customHeight="1" x14ac:dyDescent="0.2">
      <c r="A188" s="42">
        <v>42</v>
      </c>
      <c r="B188" s="41" t="s">
        <v>377</v>
      </c>
      <c r="C188" s="41"/>
      <c r="D188" s="21">
        <f>AVERAGE(G188,I188,K188,M188,O188,Q188,S188,U188,W188,Y188,AA188,AC188,AE188)</f>
        <v>3.75</v>
      </c>
      <c r="E188" s="22">
        <f>SUM(F188,H188,J188,L188,N188,P188,R188,T188,V188,X188,Z188,AB188,AD188)</f>
        <v>0</v>
      </c>
      <c r="F188" s="24"/>
      <c r="G188" s="42"/>
      <c r="H188" s="24"/>
      <c r="I188" s="42"/>
      <c r="J188" s="24"/>
      <c r="K188" s="25"/>
      <c r="AB188" s="4">
        <v>0</v>
      </c>
      <c r="AC188" s="5">
        <v>3.75</v>
      </c>
    </row>
    <row r="189" spans="1:39" s="7" customFormat="1" ht="15" customHeight="1" thickBot="1" x14ac:dyDescent="0.25">
      <c r="A189" s="51"/>
      <c r="B189" s="52"/>
      <c r="C189" s="52"/>
      <c r="D189" s="28"/>
      <c r="E189" s="29"/>
      <c r="F189" s="31"/>
      <c r="G189" s="51"/>
      <c r="H189" s="31"/>
      <c r="I189" s="51"/>
      <c r="J189" s="31"/>
      <c r="K189" s="32"/>
      <c r="L189" s="9"/>
      <c r="M189" s="6"/>
      <c r="N189" s="9"/>
      <c r="O189" s="6"/>
      <c r="P189" s="9"/>
      <c r="Q189" s="6"/>
      <c r="R189" s="9"/>
      <c r="S189" s="10"/>
      <c r="T189" s="9"/>
      <c r="U189" s="10"/>
      <c r="V189" s="9"/>
      <c r="W189" s="10"/>
      <c r="X189" s="9"/>
      <c r="Y189" s="10"/>
      <c r="Z189" s="9"/>
      <c r="AA189" s="10"/>
      <c r="AB189" s="9"/>
      <c r="AC189" s="10"/>
      <c r="AD189" s="9"/>
      <c r="AE189" s="10"/>
      <c r="AF189" s="9"/>
      <c r="AG189" s="10"/>
      <c r="AH189" s="9"/>
      <c r="AI189" s="10"/>
      <c r="AJ189" s="9"/>
      <c r="AK189" s="10"/>
      <c r="AL189" s="9"/>
      <c r="AM189" s="10"/>
    </row>
    <row r="190" spans="1:39" s="18" customFormat="1" ht="15" customHeight="1" thickTop="1" x14ac:dyDescent="0.2">
      <c r="A190" s="14" t="s">
        <v>64</v>
      </c>
      <c r="B190" s="53" t="s">
        <v>9</v>
      </c>
      <c r="C190" s="54"/>
      <c r="D190" s="13" t="s">
        <v>233</v>
      </c>
      <c r="E190" s="11" t="s">
        <v>1</v>
      </c>
      <c r="F190" s="55"/>
      <c r="G190" s="55"/>
      <c r="H190" s="55"/>
      <c r="I190" s="55"/>
      <c r="J190" s="55"/>
      <c r="K190" s="56"/>
      <c r="L190" s="16"/>
      <c r="M190" s="16"/>
      <c r="N190" s="16"/>
      <c r="O190" s="16"/>
      <c r="P190" s="16"/>
      <c r="Q190" s="16"/>
      <c r="R190" s="16"/>
      <c r="S190" s="17"/>
      <c r="T190" s="16"/>
      <c r="U190" s="17"/>
      <c r="V190" s="16"/>
      <c r="W190" s="17"/>
      <c r="X190" s="16"/>
      <c r="Y190" s="17"/>
      <c r="Z190" s="16"/>
      <c r="AA190" s="17"/>
      <c r="AB190" s="16"/>
      <c r="AC190" s="17"/>
      <c r="AD190" s="16"/>
      <c r="AE190" s="17"/>
      <c r="AF190" s="16"/>
      <c r="AG190" s="17"/>
      <c r="AH190" s="16"/>
      <c r="AI190" s="17"/>
      <c r="AJ190" s="16"/>
      <c r="AK190" s="17"/>
      <c r="AL190" s="16"/>
      <c r="AM190" s="17"/>
    </row>
    <row r="191" spans="1:39" ht="15" customHeight="1" x14ac:dyDescent="0.2">
      <c r="A191" s="42">
        <v>1</v>
      </c>
      <c r="B191" s="41" t="s">
        <v>65</v>
      </c>
      <c r="C191" s="41"/>
      <c r="D191" s="21">
        <f>AVERAGE(I191,K191,O191,S191,AM191)</f>
        <v>5.9909761904761911</v>
      </c>
      <c r="E191" s="22">
        <f>SUM(H191,J191,N191,R191,AL191)</f>
        <v>150</v>
      </c>
      <c r="F191" s="24"/>
      <c r="G191" s="42"/>
      <c r="H191" s="24">
        <v>30</v>
      </c>
      <c r="I191" s="42">
        <v>6.56</v>
      </c>
      <c r="J191" s="24">
        <v>30</v>
      </c>
      <c r="K191" s="25">
        <v>5.9857142857142858</v>
      </c>
      <c r="N191" s="4">
        <v>30</v>
      </c>
      <c r="O191" s="5">
        <v>6.1166666666666663</v>
      </c>
      <c r="R191" s="4">
        <v>30</v>
      </c>
      <c r="S191" s="5">
        <v>5.23</v>
      </c>
      <c r="AL191" s="4">
        <v>30</v>
      </c>
      <c r="AM191" s="5">
        <v>6.0625</v>
      </c>
    </row>
    <row r="192" spans="1:39" ht="15" customHeight="1" x14ac:dyDescent="0.2">
      <c r="A192" s="42">
        <v>2</v>
      </c>
      <c r="B192" s="41" t="s">
        <v>66</v>
      </c>
      <c r="C192" s="41"/>
      <c r="D192" s="21">
        <f>AVERAGE(M192,W192,AA192,AE192,AI192)</f>
        <v>5.0918749999999999</v>
      </c>
      <c r="E192" s="22">
        <f>SUM(L192,V192,Z192,AD192,AH192)</f>
        <v>150</v>
      </c>
      <c r="F192" s="24"/>
      <c r="G192" s="42"/>
      <c r="H192" s="24">
        <v>27</v>
      </c>
      <c r="I192" s="42">
        <v>4.7300000000000004</v>
      </c>
      <c r="J192" s="24">
        <v>27</v>
      </c>
      <c r="K192" s="25">
        <v>4.9142857142857146</v>
      </c>
      <c r="L192" s="4">
        <v>30</v>
      </c>
      <c r="M192" s="1">
        <v>4.5</v>
      </c>
      <c r="R192" s="4">
        <v>27</v>
      </c>
      <c r="S192" s="5">
        <v>4.95</v>
      </c>
      <c r="V192" s="4">
        <v>30</v>
      </c>
      <c r="W192" s="5">
        <v>5.234375</v>
      </c>
      <c r="X192" s="4">
        <v>21</v>
      </c>
      <c r="Y192" s="5">
        <v>4.4687999999999999</v>
      </c>
      <c r="Z192" s="4">
        <v>30</v>
      </c>
      <c r="AA192" s="5">
        <v>6.2166666666666668</v>
      </c>
      <c r="AD192" s="4">
        <v>30</v>
      </c>
      <c r="AE192" s="5">
        <v>5.375</v>
      </c>
      <c r="AH192" s="4">
        <v>30</v>
      </c>
      <c r="AI192" s="5">
        <v>4.1333333333333337</v>
      </c>
      <c r="AJ192" s="4">
        <v>27</v>
      </c>
      <c r="AK192" s="5">
        <v>5.0625</v>
      </c>
    </row>
    <row r="193" spans="1:39" ht="15" customHeight="1" x14ac:dyDescent="0.2">
      <c r="A193" s="42">
        <v>3</v>
      </c>
      <c r="B193" s="41" t="s">
        <v>69</v>
      </c>
      <c r="C193" s="41"/>
      <c r="D193" s="21">
        <f>AVERAGE(G193,I193,O193,Q193,S193,U193,W193,Y193,AA193,AC193,AE193)</f>
        <v>4.9966616666666663</v>
      </c>
      <c r="E193" s="22">
        <f>SUM(F193,H193,N193,P193,R193,T193,V193,X193,Z193,AB193,AD193)</f>
        <v>132</v>
      </c>
      <c r="F193" s="24"/>
      <c r="G193" s="42"/>
      <c r="H193" s="24"/>
      <c r="I193" s="42"/>
      <c r="J193" s="24">
        <v>18</v>
      </c>
      <c r="K193" s="25">
        <v>4.2857142857142856</v>
      </c>
      <c r="L193" s="4">
        <v>21</v>
      </c>
      <c r="M193" s="1">
        <v>3.8</v>
      </c>
      <c r="P193" s="4">
        <v>27</v>
      </c>
      <c r="Q193" s="5">
        <v>4.375</v>
      </c>
      <c r="R193" s="4">
        <v>24</v>
      </c>
      <c r="S193" s="5">
        <v>3.85</v>
      </c>
      <c r="V193" s="4">
        <v>27</v>
      </c>
      <c r="W193" s="5">
        <v>4.984375</v>
      </c>
      <c r="X193" s="4">
        <v>30</v>
      </c>
      <c r="Y193" s="5">
        <v>5.8906000000000001</v>
      </c>
      <c r="Z193" s="4">
        <v>24</v>
      </c>
      <c r="AA193" s="5">
        <v>5.8833333333333337</v>
      </c>
    </row>
    <row r="194" spans="1:39" ht="15" customHeight="1" x14ac:dyDescent="0.2">
      <c r="A194" s="42">
        <v>4</v>
      </c>
      <c r="B194" s="41" t="s">
        <v>75</v>
      </c>
      <c r="C194" s="41"/>
      <c r="D194" s="21">
        <f>AVERAGE(G194,O194,AC194,AE194,AG194)</f>
        <v>4.2710476190476196</v>
      </c>
      <c r="E194" s="22">
        <f>SUM(F194,N194,AB194,AD194,AF194)</f>
        <v>132</v>
      </c>
      <c r="F194" s="24">
        <v>27</v>
      </c>
      <c r="G194" s="42">
        <v>3.36</v>
      </c>
      <c r="H194" s="24">
        <v>18</v>
      </c>
      <c r="I194" s="42">
        <v>3.34</v>
      </c>
      <c r="J194" s="24">
        <v>0</v>
      </c>
      <c r="K194" s="25">
        <v>2.6428571428571428</v>
      </c>
      <c r="L194" s="4">
        <v>9</v>
      </c>
      <c r="M194" s="1">
        <v>3.05</v>
      </c>
      <c r="N194" s="4">
        <v>27</v>
      </c>
      <c r="O194" s="5">
        <v>3.5666666666666669</v>
      </c>
      <c r="P194" s="4">
        <v>24</v>
      </c>
      <c r="Q194" s="5">
        <v>4.125</v>
      </c>
      <c r="R194" s="4">
        <v>12</v>
      </c>
      <c r="S194" s="5">
        <v>2.9</v>
      </c>
      <c r="V194" s="4">
        <v>21</v>
      </c>
      <c r="W194" s="5">
        <v>4.3125</v>
      </c>
      <c r="X194" s="4">
        <v>12</v>
      </c>
      <c r="Y194" s="5">
        <v>3.6406000000000001</v>
      </c>
      <c r="Z194" s="4">
        <v>21</v>
      </c>
      <c r="AA194" s="5">
        <v>5.2166666666666668</v>
      </c>
      <c r="AB194" s="4">
        <v>27</v>
      </c>
      <c r="AC194" s="5">
        <v>4.6428571428571432</v>
      </c>
      <c r="AD194" s="4">
        <v>24</v>
      </c>
      <c r="AE194" s="5">
        <v>4.5357142857142856</v>
      </c>
      <c r="AF194" s="4">
        <v>27</v>
      </c>
      <c r="AG194" s="5">
        <v>5.25</v>
      </c>
    </row>
    <row r="195" spans="1:39" ht="15" customHeight="1" x14ac:dyDescent="0.2">
      <c r="A195" s="42">
        <v>5</v>
      </c>
      <c r="B195" s="41" t="s">
        <v>68</v>
      </c>
      <c r="C195" s="41"/>
      <c r="D195" s="21">
        <f>AVERAGE(M195,Y195,AA195,AK195,AM195)</f>
        <v>4.7810416666666669</v>
      </c>
      <c r="E195" s="22">
        <f>SUM(L195,X195,Z195,AJ195,AL195)</f>
        <v>129</v>
      </c>
      <c r="F195" s="24"/>
      <c r="G195" s="42"/>
      <c r="H195" s="24"/>
      <c r="I195" s="42"/>
      <c r="J195" s="24">
        <v>21</v>
      </c>
      <c r="K195" s="25">
        <v>4.3285714285714283</v>
      </c>
      <c r="L195" s="4">
        <v>24</v>
      </c>
      <c r="M195" s="1">
        <v>4.05</v>
      </c>
      <c r="X195" s="4">
        <v>24</v>
      </c>
      <c r="Y195" s="5">
        <v>4.5</v>
      </c>
      <c r="Z195" s="4">
        <v>27</v>
      </c>
      <c r="AA195" s="5">
        <v>5.9333333333333336</v>
      </c>
      <c r="AJ195" s="4">
        <v>30</v>
      </c>
      <c r="AK195" s="5">
        <v>5.25</v>
      </c>
      <c r="AL195" s="4">
        <v>24</v>
      </c>
      <c r="AM195" s="5">
        <v>4.171875</v>
      </c>
    </row>
    <row r="196" spans="1:39" ht="15" customHeight="1" x14ac:dyDescent="0.2">
      <c r="A196" s="42">
        <v>6</v>
      </c>
      <c r="B196" s="41" t="s">
        <v>71</v>
      </c>
      <c r="C196" s="41"/>
      <c r="D196" s="21">
        <f>AVERAGE(G196,I196,M196,O196,S196,U196,W196,AC196,AE196)</f>
        <v>3.9495000000000005</v>
      </c>
      <c r="E196" s="22">
        <f>SUM(F196,H196,L196,N196,R196,T196,V196,AB196,AD196)</f>
        <v>126</v>
      </c>
      <c r="F196" s="24">
        <v>30</v>
      </c>
      <c r="G196" s="42">
        <v>4.6900000000000004</v>
      </c>
      <c r="H196" s="24"/>
      <c r="I196" s="42"/>
      <c r="J196" s="24">
        <v>12</v>
      </c>
      <c r="K196" s="25">
        <v>4.128571428571429</v>
      </c>
      <c r="N196" s="4">
        <v>24</v>
      </c>
      <c r="O196" s="5">
        <v>3.5</v>
      </c>
      <c r="P196" s="4">
        <v>12</v>
      </c>
      <c r="Q196" s="5">
        <v>2.6428571428571428</v>
      </c>
      <c r="R196" s="4">
        <v>21</v>
      </c>
      <c r="S196" s="5">
        <v>3.37</v>
      </c>
      <c r="T196" s="4">
        <v>27</v>
      </c>
      <c r="U196" s="5">
        <v>3.65625</v>
      </c>
      <c r="V196" s="4">
        <v>24</v>
      </c>
      <c r="W196" s="5">
        <v>4.53125</v>
      </c>
      <c r="X196" s="4">
        <v>15</v>
      </c>
      <c r="Y196" s="5">
        <v>3.7031000000000001</v>
      </c>
      <c r="Z196" s="4">
        <v>18</v>
      </c>
      <c r="AA196" s="5">
        <v>4.8666666666666663</v>
      </c>
    </row>
    <row r="197" spans="1:39" ht="15" customHeight="1" x14ac:dyDescent="0.2">
      <c r="A197" s="42">
        <v>7</v>
      </c>
      <c r="B197" s="41" t="s">
        <v>293</v>
      </c>
      <c r="C197" s="41"/>
      <c r="D197" s="21">
        <f>AVERAGE(G197,I197,K197,M197,O197,Q197,S197,U197,W197,Y197,AA197,AC197,AE197,AG197)</f>
        <v>4.9464285714285721</v>
      </c>
      <c r="E197" s="22">
        <f>SUM(F197,H197,J197,L197,N197,P197,R197,T197,V197,X197,Z197,AB197,AD197,AF197)</f>
        <v>90</v>
      </c>
      <c r="F197" s="24"/>
      <c r="G197" s="42"/>
      <c r="H197" s="24"/>
      <c r="I197" s="42"/>
      <c r="J197" s="24"/>
      <c r="K197" s="25"/>
      <c r="Q197" s="5"/>
      <c r="T197" s="4">
        <v>30</v>
      </c>
      <c r="U197" s="5">
        <v>4.5</v>
      </c>
      <c r="AB197" s="4">
        <v>30</v>
      </c>
      <c r="AC197" s="5">
        <v>4.7142857142857144</v>
      </c>
      <c r="AF197" s="4">
        <v>30</v>
      </c>
      <c r="AG197" s="5">
        <v>5.625</v>
      </c>
    </row>
    <row r="198" spans="1:39" ht="15" customHeight="1" x14ac:dyDescent="0.2">
      <c r="A198" s="42">
        <v>8</v>
      </c>
      <c r="B198" s="41" t="s">
        <v>67</v>
      </c>
      <c r="C198" s="41"/>
      <c r="D198" s="21">
        <f>AVERAGE(G198,I198,K198,M198,O198,Q198,S198,U198,W198,Y198,AA198,AC198,AE198)</f>
        <v>4.7067047619047626</v>
      </c>
      <c r="E198" s="22">
        <f>SUM(F198,H198,J198,L198,N198,P198,R198,T198,V198,X198,Z198,AB198,AD198)</f>
        <v>81</v>
      </c>
      <c r="F198" s="24"/>
      <c r="G198" s="42"/>
      <c r="H198" s="24"/>
      <c r="I198" s="42"/>
      <c r="J198" s="24">
        <v>24</v>
      </c>
      <c r="K198" s="25">
        <v>4.3857142857142861</v>
      </c>
      <c r="P198" s="4">
        <v>30</v>
      </c>
      <c r="Q198" s="5">
        <v>5</v>
      </c>
      <c r="X198" s="4">
        <v>27</v>
      </c>
      <c r="Y198" s="5">
        <v>4.7343999999999999</v>
      </c>
    </row>
    <row r="199" spans="1:39" ht="15" customHeight="1" x14ac:dyDescent="0.2">
      <c r="A199" s="42">
        <v>9</v>
      </c>
      <c r="B199" s="41" t="s">
        <v>274</v>
      </c>
      <c r="C199" s="41"/>
      <c r="D199" s="21">
        <f>AVERAGE(G199,I199,K199,M199,O199,Q199,U199,W199,Y199,AA199,AC199,AE199)</f>
        <v>2.7937202380952382</v>
      </c>
      <c r="E199" s="22">
        <f>SUM(F199,H199,J199,L199,N199,P199,T199,V199,X199,Z199,AB199,AD199)</f>
        <v>78</v>
      </c>
      <c r="F199" s="24"/>
      <c r="G199" s="42"/>
      <c r="H199" s="24"/>
      <c r="I199" s="42"/>
      <c r="J199" s="24"/>
      <c r="K199" s="25"/>
      <c r="Q199" s="5"/>
      <c r="R199" s="4">
        <v>6</v>
      </c>
      <c r="S199" s="5">
        <v>2.12</v>
      </c>
      <c r="T199" s="4">
        <v>21</v>
      </c>
      <c r="U199" s="5">
        <v>2.34375</v>
      </c>
      <c r="V199" s="4">
        <v>15</v>
      </c>
      <c r="W199" s="5">
        <v>2.234375</v>
      </c>
      <c r="X199" s="4">
        <v>6</v>
      </c>
      <c r="Y199" s="5">
        <v>3</v>
      </c>
      <c r="Z199" s="4">
        <v>15</v>
      </c>
      <c r="AA199" s="5">
        <v>4.0333333333333332</v>
      </c>
      <c r="AB199" s="4">
        <v>21</v>
      </c>
      <c r="AC199" s="5">
        <v>2.3571428571428572</v>
      </c>
    </row>
    <row r="200" spans="1:39" ht="15" customHeight="1" x14ac:dyDescent="0.2">
      <c r="A200" s="42">
        <v>10</v>
      </c>
      <c r="B200" s="41" t="s">
        <v>429</v>
      </c>
      <c r="C200" s="41"/>
      <c r="D200" s="21">
        <f>AVERAGE(AI200,AK200,AM200)</f>
        <v>4.2180555555555559</v>
      </c>
      <c r="E200" s="22">
        <f>SUM(AH200,AJ200,AL200)</f>
        <v>72</v>
      </c>
      <c r="F200" s="24"/>
      <c r="G200" s="42"/>
      <c r="H200" s="24"/>
      <c r="I200" s="42"/>
      <c r="J200" s="24"/>
      <c r="K200" s="25"/>
      <c r="Q200" s="5"/>
      <c r="AH200" s="4">
        <v>21</v>
      </c>
      <c r="AI200" s="5">
        <v>2.9666666666666668</v>
      </c>
      <c r="AJ200" s="4">
        <v>24</v>
      </c>
      <c r="AK200" s="5">
        <v>5.03125</v>
      </c>
      <c r="AL200" s="4">
        <v>27</v>
      </c>
      <c r="AM200" s="5">
        <v>4.65625</v>
      </c>
    </row>
    <row r="201" spans="1:39" ht="15" customHeight="1" x14ac:dyDescent="0.2">
      <c r="A201" s="42">
        <v>11</v>
      </c>
      <c r="B201" s="41" t="s">
        <v>184</v>
      </c>
      <c r="C201" s="41"/>
      <c r="D201" s="21">
        <f>AVERAGE(I201,S201,Y201,AM201)</f>
        <v>3.6840687499999998</v>
      </c>
      <c r="E201" s="22">
        <f>SUM(H201,R201,X201,AL201)</f>
        <v>72</v>
      </c>
      <c r="F201" s="24"/>
      <c r="G201" s="42"/>
      <c r="H201" s="24">
        <v>24</v>
      </c>
      <c r="I201" s="42">
        <v>4.28</v>
      </c>
      <c r="J201" s="24"/>
      <c r="K201" s="25"/>
      <c r="R201" s="4">
        <v>18</v>
      </c>
      <c r="S201" s="5">
        <v>3.3</v>
      </c>
      <c r="X201" s="4">
        <v>9</v>
      </c>
      <c r="Y201" s="5">
        <v>3.4843999999999999</v>
      </c>
      <c r="AL201" s="4">
        <v>21</v>
      </c>
      <c r="AM201" s="5">
        <v>3.671875</v>
      </c>
    </row>
    <row r="202" spans="1:39" ht="15" customHeight="1" x14ac:dyDescent="0.2">
      <c r="A202" s="42">
        <v>12</v>
      </c>
      <c r="B202" s="41" t="s">
        <v>411</v>
      </c>
      <c r="C202" s="41"/>
      <c r="D202" s="21">
        <f>AVERAGE(G202,I202,K202,M202,O202,Q202,S202,U202,W202,Y202,AA202,AC202,AE202,AG202)</f>
        <v>2.9620987654320987</v>
      </c>
      <c r="E202" s="22">
        <f>SUM(F202,H202,J202,L202,N202,P202,R202,T202,V202,X202,Z202,AB202,AD202,AF202)</f>
        <v>66</v>
      </c>
      <c r="F202" s="24"/>
      <c r="G202" s="42"/>
      <c r="H202" s="24">
        <v>21</v>
      </c>
      <c r="I202" s="42">
        <v>4.09</v>
      </c>
      <c r="J202" s="24"/>
      <c r="K202" s="25"/>
      <c r="AD202" s="4">
        <v>27</v>
      </c>
      <c r="AE202" s="5">
        <v>4.625</v>
      </c>
      <c r="AF202" s="4">
        <v>18</v>
      </c>
      <c r="AG202" s="5">
        <f>AE202/AD202</f>
        <v>0.17129629629629631</v>
      </c>
    </row>
    <row r="203" spans="1:39" ht="15" customHeight="1" x14ac:dyDescent="0.2">
      <c r="A203" s="42">
        <v>13</v>
      </c>
      <c r="B203" s="41" t="s">
        <v>229</v>
      </c>
      <c r="C203" s="41"/>
      <c r="D203" s="21">
        <f>AVERAGE(G203,I203,K203,M203,O203,Q203,S203,U203,W203,Y203,AA203,AC203,AE203)</f>
        <v>2.9454550595238098</v>
      </c>
      <c r="E203" s="22">
        <f>SUM(F203,H203,J203,L203,N203,P203,R203,T203,V203,X203,Z203,AB203,AD203)</f>
        <v>60</v>
      </c>
      <c r="F203" s="24"/>
      <c r="G203" s="42"/>
      <c r="H203" s="24"/>
      <c r="I203" s="42"/>
      <c r="J203" s="24"/>
      <c r="K203" s="25"/>
      <c r="N203" s="4">
        <v>21</v>
      </c>
      <c r="O203" s="5">
        <v>2.8666666666666667</v>
      </c>
      <c r="P203" s="4">
        <v>18</v>
      </c>
      <c r="Q203" s="5">
        <v>2.9464285714285716</v>
      </c>
      <c r="V203" s="4">
        <v>18</v>
      </c>
      <c r="W203" s="5">
        <v>3.015625</v>
      </c>
      <c r="X203" s="4">
        <v>3</v>
      </c>
      <c r="Y203" s="5">
        <v>2.9531000000000001</v>
      </c>
    </row>
    <row r="204" spans="1:39" ht="15" customHeight="1" x14ac:dyDescent="0.2">
      <c r="A204" s="42">
        <v>14</v>
      </c>
      <c r="B204" s="20" t="s">
        <v>241</v>
      </c>
      <c r="C204" s="41"/>
      <c r="D204" s="21">
        <f>AVERAGE(G204,I204,K204,M204,O204,Q204,S204,U204,W204,Y204,AA204,AC204,AE204,AG204,AI204)</f>
        <v>3.1321428571428576</v>
      </c>
      <c r="E204" s="22">
        <f>SUM(F204,H204,J204,L204,N204,P204,R204,T204,V204,X204,Z204,AB204,AD204,AF204,AH204)</f>
        <v>57</v>
      </c>
      <c r="F204" s="24"/>
      <c r="G204" s="42"/>
      <c r="H204" s="24"/>
      <c r="I204" s="42"/>
      <c r="J204" s="24"/>
      <c r="K204" s="25"/>
      <c r="P204" s="4">
        <v>15</v>
      </c>
      <c r="Q204" s="5">
        <v>2.6964285714285716</v>
      </c>
      <c r="R204" s="4">
        <v>15</v>
      </c>
      <c r="S204" s="5">
        <v>3.05</v>
      </c>
      <c r="AH204" s="4">
        <v>27</v>
      </c>
      <c r="AI204" s="5">
        <v>3.65</v>
      </c>
    </row>
    <row r="205" spans="1:39" ht="15" customHeight="1" x14ac:dyDescent="0.2">
      <c r="A205" s="42">
        <v>15</v>
      </c>
      <c r="B205" s="41" t="s">
        <v>73</v>
      </c>
      <c r="C205" s="41"/>
      <c r="D205" s="21">
        <f>AVERAGE(G205,I205,K205,M205,O205,Q205,S205,U205,W205,Y205,AA205,AC205,AE205)</f>
        <v>2.5400357142857142</v>
      </c>
      <c r="E205" s="22">
        <f>SUM(F205,H205,J205,L205,N205,P205,R205,T205,V205,X205,Z205,AB205,AD205)</f>
        <v>54</v>
      </c>
      <c r="F205" s="24"/>
      <c r="G205" s="42"/>
      <c r="H205" s="24">
        <v>15</v>
      </c>
      <c r="I205" s="42">
        <v>2.09</v>
      </c>
      <c r="J205" s="24">
        <v>6</v>
      </c>
      <c r="K205" s="25">
        <v>3.1714285714285713</v>
      </c>
      <c r="L205" s="4">
        <v>12</v>
      </c>
      <c r="M205" s="1">
        <v>3.07</v>
      </c>
      <c r="R205" s="4">
        <v>9</v>
      </c>
      <c r="S205" s="5">
        <v>2.4</v>
      </c>
      <c r="V205" s="4">
        <v>12</v>
      </c>
      <c r="W205" s="5">
        <v>1.96875</v>
      </c>
    </row>
    <row r="206" spans="1:39" ht="15" customHeight="1" x14ac:dyDescent="0.2">
      <c r="A206" s="42">
        <v>16</v>
      </c>
      <c r="B206" s="41" t="s">
        <v>211</v>
      </c>
      <c r="C206" s="41"/>
      <c r="D206" s="21">
        <f>AVERAGE(G206,I206,K206,M206,O206,Q206,S206,U206,W206,Y206,AA206,AC206,AE206,AG206)</f>
        <v>4.0439285714285695</v>
      </c>
      <c r="E206" s="22">
        <f>SUM(F206,H206,J206,L206,N206,P206,R206,T206,V206,X206,Z206,AB206,AD206,AF206)</f>
        <v>48</v>
      </c>
      <c r="F206" s="24"/>
      <c r="G206" s="42"/>
      <c r="H206" s="24"/>
      <c r="I206" s="42"/>
      <c r="J206" s="24"/>
      <c r="K206" s="25"/>
      <c r="L206" s="4">
        <v>27</v>
      </c>
      <c r="M206" s="1">
        <v>4.07</v>
      </c>
      <c r="AF206" s="4">
        <v>21</v>
      </c>
      <c r="AG206" s="5">
        <v>4.0178571428571397</v>
      </c>
    </row>
    <row r="207" spans="1:39" ht="15" customHeight="1" x14ac:dyDescent="0.2">
      <c r="A207" s="42">
        <v>17</v>
      </c>
      <c r="B207" s="41" t="s">
        <v>76</v>
      </c>
      <c r="C207" s="41"/>
      <c r="D207" s="21">
        <f>AVERAGE(G207,I207,K207,M207,O207,Q207,S207,U207,W207,Y207,AA207,AC207,AE207)</f>
        <v>2.6834821428571427</v>
      </c>
      <c r="E207" s="22">
        <f>SUM(F207,H207,J207,L207,N207,P207,R207,T207,V207,X207,Z207,AB207,AD207)</f>
        <v>48</v>
      </c>
      <c r="F207" s="24"/>
      <c r="G207" s="42"/>
      <c r="H207" s="24"/>
      <c r="I207" s="42"/>
      <c r="J207" s="24">
        <v>0</v>
      </c>
      <c r="K207" s="25">
        <v>2.4857142857142858</v>
      </c>
      <c r="T207" s="4">
        <v>24</v>
      </c>
      <c r="U207" s="5">
        <v>2.546875</v>
      </c>
      <c r="AB207" s="4">
        <v>24</v>
      </c>
      <c r="AC207" s="5">
        <v>3.0178571428571428</v>
      </c>
    </row>
    <row r="208" spans="1:39" ht="15" customHeight="1" x14ac:dyDescent="0.2">
      <c r="A208" s="42">
        <v>18</v>
      </c>
      <c r="B208" s="41" t="s">
        <v>412</v>
      </c>
      <c r="C208" s="41"/>
      <c r="D208" s="21">
        <f>AVERAGE(G208,I208,K208,M208,O208,Q208,S208,U208,W208,Y208,AA208,AC208,AE208,AG208,AI208)</f>
        <v>3.3202380952380954</v>
      </c>
      <c r="E208" s="22">
        <f>SUM(F208,H208,J208,L208,N208,P208,R208,T208,V208,X208,Z208,AB208,AD208,AF208,AH208)</f>
        <v>45</v>
      </c>
      <c r="F208" s="24"/>
      <c r="G208" s="42"/>
      <c r="H208" s="24"/>
      <c r="I208" s="42"/>
      <c r="J208" s="24"/>
      <c r="K208" s="25"/>
      <c r="Q208" s="5"/>
      <c r="AD208" s="4">
        <v>21</v>
      </c>
      <c r="AE208" s="5">
        <v>3.3571428571428572</v>
      </c>
      <c r="AH208" s="4">
        <v>24</v>
      </c>
      <c r="AI208" s="5">
        <v>3.2833333333333332</v>
      </c>
    </row>
    <row r="209" spans="1:39" ht="15" customHeight="1" x14ac:dyDescent="0.2">
      <c r="A209" s="42">
        <v>19</v>
      </c>
      <c r="B209" s="41" t="s">
        <v>74</v>
      </c>
      <c r="C209" s="41"/>
      <c r="D209" s="21">
        <f>AVERAGE(G209,I209,K209,M209,O209,Q209,S209,U209,W209,Y209,AA209,AC209,AE209)</f>
        <v>3.3942857142857146</v>
      </c>
      <c r="E209" s="22">
        <f>SUM(F209,H209,J209,L209,N209,P209,R209,T209,V209,X209,Z209,AB209,AD209)</f>
        <v>30</v>
      </c>
      <c r="F209" s="24"/>
      <c r="G209" s="42"/>
      <c r="H209" s="24"/>
      <c r="I209" s="42"/>
      <c r="J209" s="24">
        <v>3</v>
      </c>
      <c r="K209" s="25">
        <v>3.1428571428571428</v>
      </c>
      <c r="L209" s="4">
        <v>15</v>
      </c>
      <c r="M209" s="1">
        <v>3.14</v>
      </c>
      <c r="Z209" s="4">
        <v>12</v>
      </c>
      <c r="AA209" s="5">
        <v>3.9</v>
      </c>
    </row>
    <row r="210" spans="1:39" ht="15" customHeight="1" x14ac:dyDescent="0.2">
      <c r="A210" s="42">
        <v>20</v>
      </c>
      <c r="B210" s="41" t="s">
        <v>423</v>
      </c>
      <c r="C210" s="41"/>
      <c r="D210" s="21">
        <f>AVERAGE(G210,I210,K210,M210,O210,Q210,S210,U210,W210,Y210,AA210,AC210,AE210,AG210)</f>
        <v>4.28571428571429</v>
      </c>
      <c r="E210" s="22">
        <f>SUM(F210,H210,J210,L210,N210,P210,R210,T210,V210,X210,Z210,AB210,AD210,AF210)</f>
        <v>24</v>
      </c>
      <c r="F210" s="24"/>
      <c r="G210" s="42"/>
      <c r="H210" s="24"/>
      <c r="I210" s="42"/>
      <c r="J210" s="24"/>
      <c r="K210" s="25"/>
      <c r="Q210" s="5"/>
      <c r="AF210" s="4">
        <v>24</v>
      </c>
      <c r="AG210" s="5">
        <v>4.28571428571429</v>
      </c>
    </row>
    <row r="211" spans="1:39" ht="15" customHeight="1" x14ac:dyDescent="0.2">
      <c r="A211" s="42">
        <v>21</v>
      </c>
      <c r="B211" s="20" t="s">
        <v>48</v>
      </c>
      <c r="C211" s="41"/>
      <c r="D211" s="21">
        <f t="shared" ref="D211:D218" si="6">AVERAGE(G211,I211,K211,M211,O211,Q211,S211,U211,W211,Y211,AA211,AC211,AE211)</f>
        <v>3.9642857142857144</v>
      </c>
      <c r="E211" s="22">
        <f t="shared" ref="E211:E218" si="7">SUM(F211,H211,J211,L211,N211,P211,R211,T211,V211,X211,Z211,AB211,AD211)</f>
        <v>21</v>
      </c>
      <c r="F211" s="24"/>
      <c r="G211" s="42"/>
      <c r="H211" s="24"/>
      <c r="I211" s="42"/>
      <c r="J211" s="24"/>
      <c r="K211" s="25"/>
      <c r="P211" s="4">
        <v>21</v>
      </c>
      <c r="Q211" s="5">
        <v>3.9642857142857144</v>
      </c>
    </row>
    <row r="212" spans="1:39" ht="15" customHeight="1" x14ac:dyDescent="0.2">
      <c r="A212" s="42">
        <v>22</v>
      </c>
      <c r="B212" s="41" t="s">
        <v>354</v>
      </c>
      <c r="C212" s="41"/>
      <c r="D212" s="21">
        <f t="shared" si="6"/>
        <v>3.7812999999999999</v>
      </c>
      <c r="E212" s="22">
        <f t="shared" si="7"/>
        <v>18</v>
      </c>
      <c r="F212" s="24"/>
      <c r="G212" s="42"/>
      <c r="H212" s="24"/>
      <c r="I212" s="42"/>
      <c r="J212" s="24"/>
      <c r="K212" s="25"/>
      <c r="Q212" s="5"/>
      <c r="X212" s="4">
        <v>18</v>
      </c>
      <c r="Y212" s="5">
        <v>3.7812999999999999</v>
      </c>
    </row>
    <row r="213" spans="1:39" ht="15" customHeight="1" x14ac:dyDescent="0.2">
      <c r="A213" s="42">
        <v>23</v>
      </c>
      <c r="B213" s="41" t="s">
        <v>212</v>
      </c>
      <c r="C213" s="41"/>
      <c r="D213" s="21">
        <f t="shared" si="6"/>
        <v>3.64</v>
      </c>
      <c r="E213" s="22">
        <f t="shared" si="7"/>
        <v>18</v>
      </c>
      <c r="F213" s="24"/>
      <c r="G213" s="42"/>
      <c r="H213" s="24"/>
      <c r="I213" s="42"/>
      <c r="J213" s="24"/>
      <c r="K213" s="25"/>
      <c r="L213" s="4">
        <v>18</v>
      </c>
      <c r="M213" s="1">
        <v>3.64</v>
      </c>
    </row>
    <row r="214" spans="1:39" ht="15" customHeight="1" x14ac:dyDescent="0.2">
      <c r="A214" s="42">
        <v>24</v>
      </c>
      <c r="B214" s="41" t="s">
        <v>70</v>
      </c>
      <c r="C214" s="41"/>
      <c r="D214" s="21">
        <f t="shared" si="6"/>
        <v>4.2571428571428571</v>
      </c>
      <c r="E214" s="22">
        <f t="shared" si="7"/>
        <v>15</v>
      </c>
      <c r="F214" s="24"/>
      <c r="G214" s="42"/>
      <c r="H214" s="24"/>
      <c r="I214" s="42"/>
      <c r="J214" s="24">
        <v>15</v>
      </c>
      <c r="K214" s="25">
        <v>4.2571428571428571</v>
      </c>
    </row>
    <row r="215" spans="1:39" ht="15" customHeight="1" x14ac:dyDescent="0.2">
      <c r="A215" s="42">
        <v>25</v>
      </c>
      <c r="B215" s="41" t="s">
        <v>77</v>
      </c>
      <c r="C215" s="41"/>
      <c r="D215" s="21">
        <f t="shared" si="6"/>
        <v>2.1452380952380952</v>
      </c>
      <c r="E215" s="22">
        <f t="shared" si="7"/>
        <v>12</v>
      </c>
      <c r="F215" s="24"/>
      <c r="G215" s="42"/>
      <c r="H215" s="24"/>
      <c r="I215" s="42"/>
      <c r="J215" s="24">
        <v>0</v>
      </c>
      <c r="K215" s="25">
        <v>2.0428571428571427</v>
      </c>
      <c r="P215" s="4">
        <v>9</v>
      </c>
      <c r="Q215" s="5">
        <v>2.6428571428571428</v>
      </c>
      <c r="R215" s="4">
        <v>3</v>
      </c>
      <c r="S215" s="5">
        <v>1.75</v>
      </c>
    </row>
    <row r="216" spans="1:39" ht="15" customHeight="1" x14ac:dyDescent="0.2">
      <c r="A216" s="42">
        <v>26</v>
      </c>
      <c r="B216" s="41" t="s">
        <v>72</v>
      </c>
      <c r="C216" s="41"/>
      <c r="D216" s="21">
        <f t="shared" si="6"/>
        <v>3.4571428571428573</v>
      </c>
      <c r="E216" s="22">
        <f t="shared" si="7"/>
        <v>9</v>
      </c>
      <c r="F216" s="24"/>
      <c r="G216" s="42"/>
      <c r="H216" s="24"/>
      <c r="I216" s="42"/>
      <c r="J216" s="24">
        <v>9</v>
      </c>
      <c r="K216" s="25">
        <v>3.4571428571428573</v>
      </c>
    </row>
    <row r="217" spans="1:39" ht="15" customHeight="1" x14ac:dyDescent="0.2">
      <c r="A217" s="42">
        <v>27</v>
      </c>
      <c r="B217" s="41" t="s">
        <v>355</v>
      </c>
      <c r="C217" s="41"/>
      <c r="D217" s="21">
        <f t="shared" si="6"/>
        <v>2.5937999999999999</v>
      </c>
      <c r="E217" s="22">
        <f t="shared" si="7"/>
        <v>0</v>
      </c>
      <c r="F217" s="24"/>
      <c r="G217" s="42"/>
      <c r="H217" s="24"/>
      <c r="I217" s="42"/>
      <c r="J217" s="24"/>
      <c r="K217" s="25"/>
      <c r="Q217" s="5"/>
      <c r="X217" s="4">
        <v>0</v>
      </c>
      <c r="Y217" s="5">
        <v>2.5937999999999999</v>
      </c>
    </row>
    <row r="218" spans="1:39" ht="15" customHeight="1" x14ac:dyDescent="0.2">
      <c r="A218" s="42">
        <v>28</v>
      </c>
      <c r="B218" s="41" t="s">
        <v>275</v>
      </c>
      <c r="C218" s="41"/>
      <c r="D218" s="21">
        <f t="shared" si="6"/>
        <v>1.27</v>
      </c>
      <c r="E218" s="22">
        <f t="shared" si="7"/>
        <v>0</v>
      </c>
      <c r="F218" s="24"/>
      <c r="G218" s="42"/>
      <c r="H218" s="24"/>
      <c r="I218" s="42"/>
      <c r="J218" s="24"/>
      <c r="K218" s="25"/>
      <c r="Q218" s="5"/>
      <c r="R218" s="4">
        <v>0</v>
      </c>
      <c r="S218" s="5">
        <v>1.27</v>
      </c>
    </row>
    <row r="219" spans="1:39" s="7" customFormat="1" ht="15" customHeight="1" thickBot="1" x14ac:dyDescent="0.25">
      <c r="A219" s="51"/>
      <c r="B219" s="52"/>
      <c r="C219" s="52"/>
      <c r="D219" s="28"/>
      <c r="E219" s="29"/>
      <c r="F219" s="31"/>
      <c r="G219" s="51"/>
      <c r="H219" s="31"/>
      <c r="I219" s="51"/>
      <c r="J219" s="31"/>
      <c r="K219" s="32"/>
      <c r="L219" s="9"/>
      <c r="M219" s="6"/>
      <c r="N219" s="9"/>
      <c r="O219" s="6"/>
      <c r="P219" s="9"/>
      <c r="Q219" s="10"/>
      <c r="R219" s="9"/>
      <c r="S219" s="10"/>
      <c r="T219" s="9"/>
      <c r="U219" s="10"/>
      <c r="V219" s="9"/>
      <c r="W219" s="10"/>
      <c r="X219" s="9"/>
      <c r="Y219" s="10"/>
      <c r="Z219" s="9"/>
      <c r="AA219" s="10"/>
      <c r="AB219" s="9"/>
      <c r="AC219" s="10"/>
      <c r="AD219" s="9"/>
      <c r="AE219" s="10"/>
      <c r="AF219" s="9"/>
      <c r="AG219" s="10"/>
      <c r="AH219" s="9"/>
      <c r="AI219" s="10"/>
      <c r="AJ219" s="9"/>
      <c r="AK219" s="10"/>
      <c r="AL219" s="9"/>
      <c r="AM219" s="10"/>
    </row>
    <row r="220" spans="1:39" ht="15" customHeight="1" thickTop="1" x14ac:dyDescent="0.2">
      <c r="A220" s="42"/>
      <c r="B220" s="54" t="s">
        <v>39</v>
      </c>
      <c r="C220" s="41"/>
      <c r="D220" s="21"/>
      <c r="E220" s="22"/>
      <c r="F220" s="24"/>
      <c r="G220" s="42"/>
      <c r="H220" s="24"/>
      <c r="I220" s="42"/>
      <c r="J220" s="24"/>
      <c r="K220" s="25"/>
      <c r="Q220" s="5"/>
    </row>
    <row r="221" spans="1:39" ht="15" customHeight="1" x14ac:dyDescent="0.2">
      <c r="A221" s="42">
        <v>1</v>
      </c>
      <c r="B221" s="41" t="s">
        <v>292</v>
      </c>
      <c r="C221" s="41"/>
      <c r="D221" s="21">
        <f t="shared" ref="D221" si="8">AVERAGE(G221,I221,K221,M221,O221,Q221,S221,U221,W221,Y221,AA221,AC221,AE221)</f>
        <v>2.734375</v>
      </c>
      <c r="E221" s="22">
        <f t="shared" ref="E221" si="9">SUM(F221,H221,J221,L221,N221,P221,R221,T221,V221,X221,Z221,AB221,AD221)</f>
        <v>30</v>
      </c>
      <c r="F221" s="24"/>
      <c r="G221" s="42"/>
      <c r="H221" s="24"/>
      <c r="I221" s="42"/>
      <c r="J221" s="24"/>
      <c r="K221" s="25"/>
      <c r="Q221" s="5"/>
      <c r="T221" s="4">
        <v>30</v>
      </c>
      <c r="U221" s="5">
        <v>2.734375</v>
      </c>
    </row>
    <row r="222" spans="1:39" s="7" customFormat="1" ht="15" customHeight="1" thickBot="1" x14ac:dyDescent="0.25">
      <c r="A222" s="51"/>
      <c r="B222" s="52"/>
      <c r="C222" s="52"/>
      <c r="D222" s="28"/>
      <c r="E222" s="29"/>
      <c r="F222" s="31"/>
      <c r="G222" s="51"/>
      <c r="H222" s="31"/>
      <c r="I222" s="51"/>
      <c r="J222" s="31"/>
      <c r="K222" s="32"/>
      <c r="L222" s="9"/>
      <c r="M222" s="6"/>
      <c r="N222" s="9"/>
      <c r="O222" s="6"/>
      <c r="P222" s="9"/>
      <c r="Q222" s="6"/>
      <c r="R222" s="9"/>
      <c r="S222" s="10"/>
      <c r="T222" s="9"/>
      <c r="U222" s="10"/>
      <c r="V222" s="9"/>
      <c r="W222" s="10"/>
      <c r="X222" s="9"/>
      <c r="Y222" s="10"/>
      <c r="Z222" s="9"/>
      <c r="AA222" s="10"/>
      <c r="AB222" s="9"/>
      <c r="AC222" s="10"/>
      <c r="AD222" s="9"/>
      <c r="AE222" s="10"/>
      <c r="AF222" s="9"/>
      <c r="AG222" s="10"/>
      <c r="AH222" s="9"/>
      <c r="AI222" s="10"/>
      <c r="AJ222" s="9"/>
      <c r="AK222" s="10"/>
      <c r="AL222" s="9"/>
      <c r="AM222" s="10"/>
    </row>
    <row r="223" spans="1:39" ht="15" customHeight="1" thickTop="1" x14ac:dyDescent="0.2">
      <c r="A223" s="42">
        <v>1</v>
      </c>
      <c r="B223" s="41" t="s">
        <v>80</v>
      </c>
      <c r="C223" s="41"/>
      <c r="D223" s="21">
        <f>AVERAGE(G223,M223,O223,Q223,AE223)</f>
        <v>6.8493333333333339</v>
      </c>
      <c r="E223" s="22">
        <f>SUM(F223,L223,N223,P223,AD223)</f>
        <v>150</v>
      </c>
      <c r="F223" s="24">
        <v>30</v>
      </c>
      <c r="G223" s="42">
        <v>6.67</v>
      </c>
      <c r="H223" s="24">
        <v>27</v>
      </c>
      <c r="I223" s="42">
        <v>6.64</v>
      </c>
      <c r="J223" s="24">
        <v>24</v>
      </c>
      <c r="K223" s="25">
        <v>6.371428571428571</v>
      </c>
      <c r="L223" s="4">
        <v>30</v>
      </c>
      <c r="M223" s="1">
        <v>6.36</v>
      </c>
      <c r="N223" s="4">
        <v>30</v>
      </c>
      <c r="O223" s="5">
        <v>6.9666666666666668</v>
      </c>
      <c r="P223" s="4">
        <v>30</v>
      </c>
      <c r="Q223" s="5">
        <v>6.75</v>
      </c>
      <c r="R223" s="4">
        <v>18</v>
      </c>
      <c r="S223" s="5">
        <v>5.33</v>
      </c>
      <c r="T223" s="4">
        <v>15</v>
      </c>
      <c r="U223" s="5">
        <v>6.453125</v>
      </c>
      <c r="V223" s="4">
        <v>27</v>
      </c>
      <c r="W223" s="5">
        <v>6.625</v>
      </c>
      <c r="X223" s="4">
        <v>21</v>
      </c>
      <c r="Y223" s="5">
        <v>6.7968999999999999</v>
      </c>
      <c r="Z223" s="4">
        <v>27</v>
      </c>
      <c r="AA223" s="5">
        <v>7.7333333333333334</v>
      </c>
      <c r="AB223" s="4">
        <v>24</v>
      </c>
      <c r="AC223" s="5">
        <v>6.5714285714285712</v>
      </c>
      <c r="AD223" s="4">
        <v>30</v>
      </c>
      <c r="AE223" s="5">
        <v>7.5</v>
      </c>
      <c r="AF223" s="4">
        <v>27</v>
      </c>
      <c r="AG223" s="5">
        <v>7.5714285714285703</v>
      </c>
      <c r="AL223" s="4">
        <v>24</v>
      </c>
      <c r="AM223" s="5">
        <v>7.15625</v>
      </c>
    </row>
    <row r="224" spans="1:39" ht="15" customHeight="1" x14ac:dyDescent="0.2">
      <c r="A224" s="42">
        <v>2</v>
      </c>
      <c r="B224" s="41" t="s">
        <v>79</v>
      </c>
      <c r="C224" s="41"/>
      <c r="D224" s="21">
        <f>AVERAGE(G224,K224,S224,AA224,AK224,AM224)</f>
        <v>6.918482142857143</v>
      </c>
      <c r="E224" s="22">
        <f>SUM(F224,J224,R224,Z224,AJ224)</f>
        <v>141</v>
      </c>
      <c r="F224" s="24">
        <v>27</v>
      </c>
      <c r="G224" s="42">
        <v>6.61</v>
      </c>
      <c r="H224" s="24"/>
      <c r="I224" s="42"/>
      <c r="J224" s="24">
        <v>27</v>
      </c>
      <c r="K224" s="25">
        <v>6.5571428571428569</v>
      </c>
      <c r="N224" s="4">
        <v>24</v>
      </c>
      <c r="O224" s="5">
        <v>5.75</v>
      </c>
      <c r="P224" s="4">
        <v>9</v>
      </c>
      <c r="Q224" s="5">
        <v>5.2857142857142856</v>
      </c>
      <c r="R224" s="4">
        <v>30</v>
      </c>
      <c r="S224" s="5">
        <v>6.4</v>
      </c>
      <c r="T224" s="4">
        <v>3</v>
      </c>
      <c r="U224" s="5">
        <v>6.265625</v>
      </c>
      <c r="X224" s="4">
        <v>18</v>
      </c>
      <c r="Y224" s="5">
        <v>6.7812999999999999</v>
      </c>
      <c r="Z224" s="4">
        <v>30</v>
      </c>
      <c r="AA224" s="5">
        <v>7.85</v>
      </c>
      <c r="AD224" s="4">
        <v>15</v>
      </c>
      <c r="AE224" s="5">
        <v>6.6785714285714288</v>
      </c>
      <c r="AF224" s="4">
        <v>24</v>
      </c>
      <c r="AG224" s="5">
        <v>7.5</v>
      </c>
      <c r="AH224" s="4">
        <v>18</v>
      </c>
      <c r="AI224" s="5">
        <v>6.5333333333333332</v>
      </c>
      <c r="AJ224" s="4">
        <v>27</v>
      </c>
      <c r="AK224" s="5">
        <v>7.046875</v>
      </c>
      <c r="AL224" s="4">
        <v>21</v>
      </c>
      <c r="AM224" s="5">
        <v>7.046875</v>
      </c>
    </row>
    <row r="225" spans="1:39" ht="15" customHeight="1" x14ac:dyDescent="0.2">
      <c r="A225" s="42">
        <v>3</v>
      </c>
      <c r="B225" s="41" t="s">
        <v>85</v>
      </c>
      <c r="C225" s="41"/>
      <c r="D225" s="21">
        <f>AVERAGE(I225,O225,Q225,W225,AM225)</f>
        <v>6.707869047619047</v>
      </c>
      <c r="E225" s="22">
        <f>SUM(H225,N225,P225,V225,AL225)</f>
        <v>141</v>
      </c>
      <c r="F225" s="24"/>
      <c r="G225" s="42"/>
      <c r="H225" s="24">
        <v>30</v>
      </c>
      <c r="I225" s="42">
        <v>6.67</v>
      </c>
      <c r="J225" s="24">
        <v>9</v>
      </c>
      <c r="K225" s="25">
        <v>5.8285714285714283</v>
      </c>
      <c r="N225" s="4">
        <v>27</v>
      </c>
      <c r="O225" s="5">
        <v>6.2666666666666666</v>
      </c>
      <c r="P225" s="4">
        <v>27</v>
      </c>
      <c r="Q225" s="5">
        <v>6.3214285714285712</v>
      </c>
      <c r="R225" s="4">
        <v>24</v>
      </c>
      <c r="S225" s="5">
        <v>5.83</v>
      </c>
      <c r="T225" s="4">
        <v>12</v>
      </c>
      <c r="U225" s="5">
        <v>6.375</v>
      </c>
      <c r="V225" s="4">
        <v>30</v>
      </c>
      <c r="W225" s="5">
        <v>6.65625</v>
      </c>
      <c r="X225" s="4">
        <v>24</v>
      </c>
      <c r="Y225" s="5">
        <v>6.9375</v>
      </c>
      <c r="Z225" s="4">
        <v>24</v>
      </c>
      <c r="AA225" s="5">
        <v>7.6833333333333336</v>
      </c>
      <c r="AD225" s="4">
        <v>24</v>
      </c>
      <c r="AE225" s="5">
        <v>7.1785714285714288</v>
      </c>
      <c r="AF225" s="4">
        <v>21</v>
      </c>
      <c r="AG225" s="5">
        <v>7.21428571428571</v>
      </c>
      <c r="AH225" s="4">
        <v>24</v>
      </c>
      <c r="AI225" s="5">
        <v>6.7166666666666668</v>
      </c>
      <c r="AJ225" s="4">
        <v>18</v>
      </c>
      <c r="AK225" s="5">
        <v>6.796875</v>
      </c>
      <c r="AL225" s="4">
        <v>27</v>
      </c>
      <c r="AM225" s="5">
        <v>7.625</v>
      </c>
    </row>
    <row r="226" spans="1:39" ht="15" customHeight="1" x14ac:dyDescent="0.2">
      <c r="A226" s="42">
        <v>4</v>
      </c>
      <c r="B226" s="41" t="s">
        <v>272</v>
      </c>
      <c r="C226" s="41"/>
      <c r="D226" s="21">
        <f>AVERAGE(S226,W226,Y226,AI226,AK226,AM226)</f>
        <v>6.7393283333333329</v>
      </c>
      <c r="E226" s="22">
        <f>SUM(R226,V226,X226,AH226,AJ226,AL226)</f>
        <v>120</v>
      </c>
      <c r="F226" s="24"/>
      <c r="G226" s="42"/>
      <c r="H226" s="24"/>
      <c r="I226" s="42"/>
      <c r="J226" s="24"/>
      <c r="K226" s="25"/>
      <c r="O226" s="5"/>
      <c r="Q226" s="5"/>
      <c r="R226" s="4">
        <v>27</v>
      </c>
      <c r="S226" s="5">
        <v>5.93</v>
      </c>
      <c r="V226" s="4">
        <v>21</v>
      </c>
      <c r="W226" s="5">
        <v>6.484375</v>
      </c>
      <c r="X226" s="4">
        <v>27</v>
      </c>
      <c r="Y226" s="5">
        <v>6.9531000000000001</v>
      </c>
      <c r="AH226" s="4">
        <v>15</v>
      </c>
      <c r="AI226" s="5">
        <v>6.5166666666666666</v>
      </c>
      <c r="AJ226" s="4">
        <v>30</v>
      </c>
      <c r="AK226" s="5">
        <v>7.8125</v>
      </c>
    </row>
    <row r="227" spans="1:39" ht="15" customHeight="1" x14ac:dyDescent="0.2">
      <c r="A227" s="42">
        <v>5</v>
      </c>
      <c r="B227" s="41" t="s">
        <v>242</v>
      </c>
      <c r="C227" s="41"/>
      <c r="D227" s="21">
        <f>AVERAGE(W227,Y227,AC227,AE227,AI227)</f>
        <v>6.532673571428572</v>
      </c>
      <c r="E227" s="22">
        <f>SUM(V227,X227,AB227,AD227,AH227)</f>
        <v>96</v>
      </c>
      <c r="F227" s="24"/>
      <c r="G227" s="42"/>
      <c r="H227" s="24"/>
      <c r="I227" s="42"/>
      <c r="J227" s="24"/>
      <c r="K227" s="25"/>
      <c r="O227" s="5"/>
      <c r="P227" s="4">
        <v>12</v>
      </c>
      <c r="Q227" s="5">
        <v>5.75</v>
      </c>
      <c r="V227" s="4">
        <v>24</v>
      </c>
      <c r="W227" s="5">
        <v>6.578125</v>
      </c>
      <c r="X227" s="4">
        <v>12</v>
      </c>
      <c r="Y227" s="5">
        <v>6.3281000000000001</v>
      </c>
      <c r="AB227" s="4">
        <v>21</v>
      </c>
      <c r="AC227" s="5">
        <v>6.25</v>
      </c>
      <c r="AD227" s="4">
        <v>18</v>
      </c>
      <c r="AE227" s="5">
        <v>6.8571428571428568</v>
      </c>
      <c r="AF227" s="4">
        <v>9</v>
      </c>
      <c r="AG227" s="5">
        <v>6.16071428571429</v>
      </c>
      <c r="AH227" s="4">
        <v>21</v>
      </c>
      <c r="AI227" s="5">
        <v>6.65</v>
      </c>
      <c r="AJ227" s="4">
        <v>3</v>
      </c>
      <c r="AK227" s="5">
        <v>5.953125</v>
      </c>
      <c r="AL227" s="4">
        <v>15</v>
      </c>
      <c r="AM227" s="5">
        <v>6.359375</v>
      </c>
    </row>
    <row r="228" spans="1:39" ht="15" customHeight="1" x14ac:dyDescent="0.2">
      <c r="A228" s="42">
        <v>6</v>
      </c>
      <c r="B228" s="41" t="s">
        <v>102</v>
      </c>
      <c r="C228" s="41"/>
      <c r="D228" s="21">
        <f>AVERAGE(S228,AA228,AC228,AE228,AK228,AM228)</f>
        <v>6.4500892857142844</v>
      </c>
      <c r="E228" s="22">
        <f>SUM(R228,Z228,AB228,AD228,AJ228,AL228)</f>
        <v>93</v>
      </c>
      <c r="F228" s="24"/>
      <c r="G228" s="42"/>
      <c r="H228" s="24"/>
      <c r="I228" s="42"/>
      <c r="J228" s="24">
        <v>0</v>
      </c>
      <c r="K228" s="25">
        <v>4.4571428571428573</v>
      </c>
      <c r="L228" s="4">
        <v>3</v>
      </c>
      <c r="M228" s="1">
        <v>4.96</v>
      </c>
      <c r="N228" s="4">
        <v>12</v>
      </c>
      <c r="O228" s="5">
        <v>5.45</v>
      </c>
      <c r="R228" s="4">
        <v>15</v>
      </c>
      <c r="S228" s="5">
        <v>5.3</v>
      </c>
      <c r="T228" s="4">
        <v>0</v>
      </c>
      <c r="U228" s="5">
        <v>5.828125</v>
      </c>
      <c r="V228" s="4">
        <v>12</v>
      </c>
      <c r="W228" s="5">
        <v>5.765625</v>
      </c>
      <c r="X228" s="4">
        <v>0</v>
      </c>
      <c r="Y228" s="5">
        <v>5.8593999999999999</v>
      </c>
      <c r="Z228" s="4">
        <v>15</v>
      </c>
      <c r="AA228" s="5">
        <v>7.1</v>
      </c>
      <c r="AB228" s="4">
        <v>15</v>
      </c>
      <c r="AC228" s="5">
        <v>5.5357142857142856</v>
      </c>
      <c r="AD228" s="4">
        <v>27</v>
      </c>
      <c r="AE228" s="5">
        <v>7.3928571428571432</v>
      </c>
      <c r="AF228" s="4">
        <v>12</v>
      </c>
      <c r="AG228" s="5">
        <v>6.4285714285714297</v>
      </c>
      <c r="AH228" s="4">
        <v>3</v>
      </c>
      <c r="AI228" s="5">
        <v>5.45</v>
      </c>
      <c r="AJ228" s="4">
        <v>21</v>
      </c>
      <c r="AK228" s="5">
        <v>6.921875</v>
      </c>
    </row>
    <row r="229" spans="1:39" ht="15" customHeight="1" x14ac:dyDescent="0.2">
      <c r="A229" s="42">
        <v>7</v>
      </c>
      <c r="B229" s="41" t="s">
        <v>422</v>
      </c>
      <c r="C229" s="41"/>
      <c r="D229" s="21">
        <f>AVERAGE(AG229,AI229,AM229)</f>
        <v>8.1991071428571427</v>
      </c>
      <c r="E229" s="22">
        <f>SUM(AF229,AH229,AL229)</f>
        <v>90</v>
      </c>
      <c r="F229" s="24"/>
      <c r="G229" s="42"/>
      <c r="H229" s="24"/>
      <c r="I229" s="42"/>
      <c r="J229" s="24"/>
      <c r="K229" s="25"/>
      <c r="AF229" s="4">
        <v>30</v>
      </c>
      <c r="AG229" s="5">
        <v>8.5535714285714306</v>
      </c>
      <c r="AH229" s="4">
        <v>30</v>
      </c>
      <c r="AI229" s="5">
        <v>8.1999999999999993</v>
      </c>
      <c r="AL229" s="4">
        <v>30</v>
      </c>
      <c r="AM229" s="5">
        <v>7.84375</v>
      </c>
    </row>
    <row r="230" spans="1:39" ht="15" customHeight="1" x14ac:dyDescent="0.2">
      <c r="A230" s="42">
        <v>8</v>
      </c>
      <c r="B230" s="41" t="s">
        <v>93</v>
      </c>
      <c r="C230" s="41"/>
      <c r="D230" s="21">
        <f>AVERAGE(O230,AA230,AC230,AE230,AM230)</f>
        <v>6.4729166666666655</v>
      </c>
      <c r="E230" s="22">
        <f>SUM(N230,Z230,AB230,AD230,AL230)</f>
        <v>90</v>
      </c>
      <c r="F230" s="24"/>
      <c r="G230" s="42"/>
      <c r="H230" s="24"/>
      <c r="I230" s="42"/>
      <c r="J230" s="24">
        <v>0</v>
      </c>
      <c r="K230" s="25">
        <v>5.3285714285714283</v>
      </c>
      <c r="N230" s="4">
        <v>15</v>
      </c>
      <c r="O230" s="5">
        <v>5.4666666666666668</v>
      </c>
      <c r="R230" s="4">
        <v>3</v>
      </c>
      <c r="S230" s="5">
        <v>4.97</v>
      </c>
      <c r="T230" s="4">
        <v>0</v>
      </c>
      <c r="U230" s="5">
        <v>5.59375</v>
      </c>
      <c r="X230" s="4">
        <v>0</v>
      </c>
      <c r="Y230" s="5">
        <v>5.625</v>
      </c>
      <c r="Z230" s="4">
        <v>18</v>
      </c>
      <c r="AA230" s="5">
        <v>7.1166666666666663</v>
      </c>
      <c r="AB230" s="4">
        <v>18</v>
      </c>
      <c r="AC230" s="5">
        <v>5.9107142857142856</v>
      </c>
      <c r="AD230" s="4">
        <v>21</v>
      </c>
      <c r="AE230" s="5">
        <v>6.9642857142857144</v>
      </c>
      <c r="AL230" s="4">
        <v>18</v>
      </c>
      <c r="AM230" s="5">
        <v>6.90625</v>
      </c>
    </row>
    <row r="231" spans="1:39" ht="15" customHeight="1" x14ac:dyDescent="0.2">
      <c r="A231" s="42">
        <v>9</v>
      </c>
      <c r="B231" s="41" t="s">
        <v>294</v>
      </c>
      <c r="C231" s="41"/>
      <c r="D231" s="21">
        <f>AVERAGE(G231,I231,K231,M231,O231,Q231,S231,U231,W231,Y231,AA231,AC231,AE231,AG231,AI231)</f>
        <v>7.4881944444444448</v>
      </c>
      <c r="E231" s="22">
        <f>SUM(F231,H231,J231,L231,N231,P231,R231,T231,V231,X231,Z231,AB231,AD231,AF231,AH231)</f>
        <v>87</v>
      </c>
      <c r="F231" s="24"/>
      <c r="G231" s="42"/>
      <c r="H231" s="24"/>
      <c r="I231" s="42"/>
      <c r="J231" s="24"/>
      <c r="K231" s="25"/>
      <c r="T231" s="4">
        <v>30</v>
      </c>
      <c r="U231" s="5">
        <v>7.40625</v>
      </c>
      <c r="X231" s="4">
        <v>30</v>
      </c>
      <c r="Y231" s="5">
        <v>7.625</v>
      </c>
      <c r="AH231" s="4">
        <v>27</v>
      </c>
      <c r="AI231" s="5">
        <v>7.4333333333333336</v>
      </c>
    </row>
    <row r="232" spans="1:39" ht="15" customHeight="1" x14ac:dyDescent="0.2">
      <c r="A232" s="42">
        <v>10</v>
      </c>
      <c r="B232" s="41" t="s">
        <v>89</v>
      </c>
      <c r="C232" s="41"/>
      <c r="D232" s="21">
        <f>AVERAGE(G232,I232,M232,O232,Q232,S232,U232,W232,AA232,AC232,AE232,AG232)</f>
        <v>6.4170476190476178</v>
      </c>
      <c r="E232" s="22">
        <f>SUM(F232,H232,L232,N232,P232,R232,T232,V232,Z232,AB232,AD232,AF232)</f>
        <v>84</v>
      </c>
      <c r="F232" s="24"/>
      <c r="G232" s="42"/>
      <c r="H232" s="24">
        <v>12</v>
      </c>
      <c r="I232" s="42">
        <v>5.55</v>
      </c>
      <c r="J232" s="24">
        <v>0</v>
      </c>
      <c r="K232" s="25">
        <v>5.5571428571428569</v>
      </c>
      <c r="L232" s="4">
        <v>21</v>
      </c>
      <c r="M232" s="1">
        <v>5.64</v>
      </c>
      <c r="X232" s="4">
        <v>6</v>
      </c>
      <c r="Y232" s="5">
        <v>6</v>
      </c>
      <c r="Z232" s="4">
        <v>21</v>
      </c>
      <c r="AA232" s="5">
        <v>7.2166666666666668</v>
      </c>
      <c r="AD232" s="4">
        <v>12</v>
      </c>
      <c r="AE232" s="5">
        <v>6.4642857142857144</v>
      </c>
      <c r="AF232" s="4">
        <v>18</v>
      </c>
      <c r="AG232" s="5">
        <v>7.21428571428571</v>
      </c>
    </row>
    <row r="233" spans="1:39" ht="15" customHeight="1" x14ac:dyDescent="0.2">
      <c r="A233" s="42">
        <v>11</v>
      </c>
      <c r="B233" s="41" t="s">
        <v>82</v>
      </c>
      <c r="C233" s="41"/>
      <c r="D233" s="21">
        <f>AVERAGE(K233,M233,Q233,S233,U233)</f>
        <v>5.831892857142857</v>
      </c>
      <c r="E233" s="22">
        <f>SUM(,J233,L233,P233,R233,T233)</f>
        <v>84</v>
      </c>
      <c r="F233" s="24"/>
      <c r="G233" s="42"/>
      <c r="H233" s="24"/>
      <c r="I233" s="42"/>
      <c r="J233" s="24">
        <v>18</v>
      </c>
      <c r="K233" s="25">
        <v>6.0428571428571427</v>
      </c>
      <c r="L233" s="4">
        <v>18</v>
      </c>
      <c r="M233" s="1">
        <v>5.45</v>
      </c>
      <c r="P233" s="4">
        <v>18</v>
      </c>
      <c r="Q233" s="5">
        <v>5.8928571428571432</v>
      </c>
      <c r="R233" s="4">
        <v>6</v>
      </c>
      <c r="S233" s="5">
        <v>5.18</v>
      </c>
      <c r="T233" s="4">
        <v>24</v>
      </c>
      <c r="U233" s="5">
        <v>6.59375</v>
      </c>
      <c r="X233" s="4">
        <v>0</v>
      </c>
      <c r="Y233" s="5">
        <v>5.9218999999999999</v>
      </c>
    </row>
    <row r="234" spans="1:39" ht="15" customHeight="1" x14ac:dyDescent="0.2">
      <c r="A234" s="42">
        <v>12</v>
      </c>
      <c r="B234" s="41" t="s">
        <v>213</v>
      </c>
      <c r="C234" s="41"/>
      <c r="D234" s="21">
        <f>AVERAGE(M234,Q234,U234,Y234,AG234)</f>
        <v>6.2007449999999995</v>
      </c>
      <c r="E234" s="22">
        <f>SUM(L234,P234,T234,X234,AF234)</f>
        <v>78</v>
      </c>
      <c r="F234" s="24"/>
      <c r="G234" s="42"/>
      <c r="H234" s="24"/>
      <c r="I234" s="42"/>
      <c r="J234" s="24"/>
      <c r="K234" s="25"/>
      <c r="L234" s="4">
        <v>9</v>
      </c>
      <c r="M234" s="1">
        <v>5.16</v>
      </c>
      <c r="P234" s="4">
        <v>21</v>
      </c>
      <c r="Q234" s="5">
        <v>5.9107142857142856</v>
      </c>
      <c r="T234" s="4">
        <v>18</v>
      </c>
      <c r="U234" s="5">
        <v>6.453125</v>
      </c>
      <c r="X234" s="4">
        <v>15</v>
      </c>
      <c r="Y234" s="5">
        <v>6.5156000000000001</v>
      </c>
      <c r="AF234" s="4">
        <v>15</v>
      </c>
      <c r="AG234" s="5">
        <v>6.96428571428571</v>
      </c>
      <c r="AH234" s="4">
        <v>6</v>
      </c>
      <c r="AI234" s="5">
        <v>5.666666666666667</v>
      </c>
    </row>
    <row r="235" spans="1:39" ht="15" customHeight="1" x14ac:dyDescent="0.2">
      <c r="A235" s="42">
        <v>13</v>
      </c>
      <c r="B235" s="41" t="s">
        <v>84</v>
      </c>
      <c r="C235" s="41"/>
      <c r="D235" s="21">
        <f>AVERAGE(K235,M235,O235,S235,AI235)</f>
        <v>5.7881904761904766</v>
      </c>
      <c r="E235" s="22">
        <f>SUM(J235,L235,N235,R235,AH235)</f>
        <v>72</v>
      </c>
      <c r="F235" s="24"/>
      <c r="G235" s="42"/>
      <c r="H235" s="24"/>
      <c r="I235" s="42"/>
      <c r="J235" s="24">
        <v>12</v>
      </c>
      <c r="K235" s="25">
        <v>5.9142857142857146</v>
      </c>
      <c r="L235" s="4">
        <v>27</v>
      </c>
      <c r="M235" s="1">
        <v>6.14</v>
      </c>
      <c r="N235" s="4">
        <v>21</v>
      </c>
      <c r="O235" s="5">
        <v>5.7</v>
      </c>
      <c r="R235" s="4">
        <v>0</v>
      </c>
      <c r="S235" s="5">
        <v>4.92</v>
      </c>
      <c r="AH235" s="4">
        <v>12</v>
      </c>
      <c r="AI235" s="5">
        <v>6.2666666666666666</v>
      </c>
    </row>
    <row r="236" spans="1:39" ht="15" customHeight="1" x14ac:dyDescent="0.2">
      <c r="A236" s="42">
        <v>14</v>
      </c>
      <c r="B236" s="41" t="s">
        <v>99</v>
      </c>
      <c r="C236" s="41"/>
      <c r="D236" s="21">
        <f>AVERAGE(G236,I236,Q236,S236,AK236)</f>
        <v>5.5530714285714282</v>
      </c>
      <c r="E236" s="22">
        <f>SUM(F236,H236,P236,R236,AJ236)</f>
        <v>69</v>
      </c>
      <c r="F236" s="24">
        <v>21</v>
      </c>
      <c r="G236" s="42">
        <v>5.66</v>
      </c>
      <c r="H236" s="24">
        <v>18</v>
      </c>
      <c r="I236" s="42">
        <v>5.72</v>
      </c>
      <c r="J236" s="24">
        <v>0</v>
      </c>
      <c r="K236" s="25">
        <v>4.9857142857142858</v>
      </c>
      <c r="L236" s="4">
        <v>0</v>
      </c>
      <c r="M236" s="1">
        <v>4.57</v>
      </c>
      <c r="N236" s="4">
        <v>0</v>
      </c>
      <c r="O236" s="5">
        <v>4.666666666666667</v>
      </c>
      <c r="P236" s="4">
        <v>3</v>
      </c>
      <c r="Q236" s="5">
        <v>4.8928571428571432</v>
      </c>
      <c r="R236" s="4">
        <v>21</v>
      </c>
      <c r="S236" s="5">
        <v>5.43</v>
      </c>
      <c r="V236" s="4">
        <v>0</v>
      </c>
      <c r="W236" s="5">
        <v>5.296875</v>
      </c>
      <c r="X236" s="4">
        <v>0</v>
      </c>
      <c r="Y236" s="5">
        <v>5.7187999999999999</v>
      </c>
      <c r="Z236" s="4">
        <v>0</v>
      </c>
      <c r="AA236" s="5">
        <v>6.6833333333333336</v>
      </c>
      <c r="AH236" s="4">
        <v>0</v>
      </c>
      <c r="AI236" s="5">
        <v>4.25</v>
      </c>
      <c r="AJ236" s="4">
        <v>6</v>
      </c>
      <c r="AK236" s="5">
        <v>6.0625</v>
      </c>
      <c r="AL236" s="4">
        <v>0</v>
      </c>
      <c r="AM236" s="5">
        <v>5.140625</v>
      </c>
    </row>
    <row r="237" spans="1:39" ht="15" customHeight="1" x14ac:dyDescent="0.2">
      <c r="A237" s="42">
        <v>15</v>
      </c>
      <c r="B237" s="41" t="s">
        <v>81</v>
      </c>
      <c r="C237" s="41"/>
      <c r="D237" s="21">
        <f>AVERAGE(G237,I237,K237,M237,O237,Q237,S237,U237,W237,Y237,AA237,AC237,AE237)</f>
        <v>6.1738392857142861</v>
      </c>
      <c r="E237" s="22">
        <f>SUM(F237,H237,J237,L237,N237,P237,R237,T237,V237,X237,Z237,AB237,AD237)</f>
        <v>57</v>
      </c>
      <c r="F237" s="24"/>
      <c r="G237" s="42"/>
      <c r="H237" s="24"/>
      <c r="I237" s="42"/>
      <c r="J237" s="24">
        <v>21</v>
      </c>
      <c r="K237" s="25">
        <v>6.3285714285714283</v>
      </c>
      <c r="L237" s="4">
        <v>24</v>
      </c>
      <c r="M237" s="1">
        <v>5.84</v>
      </c>
      <c r="X237" s="4">
        <v>9</v>
      </c>
      <c r="Y237" s="5">
        <v>6.3125</v>
      </c>
      <c r="AD237" s="4">
        <v>3</v>
      </c>
      <c r="AE237" s="5">
        <v>6.2142857142857144</v>
      </c>
    </row>
    <row r="238" spans="1:39" ht="15" customHeight="1" x14ac:dyDescent="0.2">
      <c r="A238" s="42">
        <v>16</v>
      </c>
      <c r="B238" s="41" t="s">
        <v>100</v>
      </c>
      <c r="C238" s="41"/>
      <c r="D238" s="21">
        <f>AVERAGE(G238,I238,K238,M238,O238,Q238,S238,U238,W238,Y238,AA238,AC238,AE238)</f>
        <v>5.2981140211640216</v>
      </c>
      <c r="E238" s="22">
        <f>SUM(F238,H238,J238,L238,N238,P238,R238,T238,V238,X238,Z238,AB238,AD238)</f>
        <v>48</v>
      </c>
      <c r="F238" s="24">
        <v>24</v>
      </c>
      <c r="G238" s="42">
        <v>5.91</v>
      </c>
      <c r="H238" s="24"/>
      <c r="I238" s="42"/>
      <c r="J238" s="24">
        <v>0</v>
      </c>
      <c r="K238" s="25">
        <v>4.9428571428571431</v>
      </c>
      <c r="N238" s="4">
        <v>6</v>
      </c>
      <c r="O238" s="5">
        <v>5.05</v>
      </c>
      <c r="P238" s="4">
        <v>0</v>
      </c>
      <c r="Q238" s="5">
        <v>4.5892857142857144</v>
      </c>
      <c r="R238" s="4">
        <v>0</v>
      </c>
      <c r="S238" s="5">
        <v>4.22</v>
      </c>
      <c r="T238" s="4">
        <v>0</v>
      </c>
      <c r="U238" s="5">
        <v>4.90625</v>
      </c>
      <c r="V238" s="4">
        <v>9</v>
      </c>
      <c r="W238" s="5">
        <v>5.75</v>
      </c>
      <c r="X238" s="4">
        <v>0</v>
      </c>
      <c r="Y238" s="5">
        <v>5.5312999999999999</v>
      </c>
      <c r="Z238" s="4">
        <v>9</v>
      </c>
      <c r="AA238" s="5">
        <v>6.7833333333333332</v>
      </c>
    </row>
    <row r="239" spans="1:39" ht="15" customHeight="1" x14ac:dyDescent="0.2">
      <c r="A239" s="42">
        <v>17</v>
      </c>
      <c r="B239" s="41" t="s">
        <v>78</v>
      </c>
      <c r="C239" s="41"/>
      <c r="D239" s="21">
        <f>AVERAGE(G239,I239,K239,M239,O239,Q239,S239,U239,W239,Y239,AA239,AC239,AE239)</f>
        <v>6.5712053571428566</v>
      </c>
      <c r="E239" s="22">
        <f>SUM(F239,H239,J239,L239,N239,P239,R239,T239,V239,X239,Z239,AB239,AD239)</f>
        <v>39</v>
      </c>
      <c r="F239" s="24"/>
      <c r="G239" s="42"/>
      <c r="H239" s="24"/>
      <c r="I239" s="42"/>
      <c r="J239" s="24">
        <v>30</v>
      </c>
      <c r="K239" s="25">
        <v>6.8142857142857141</v>
      </c>
      <c r="T239" s="4">
        <v>9</v>
      </c>
      <c r="U239" s="5">
        <v>6.328125</v>
      </c>
    </row>
    <row r="240" spans="1:39" ht="15" customHeight="1" x14ac:dyDescent="0.2">
      <c r="A240" s="42">
        <v>18</v>
      </c>
      <c r="B240" s="41" t="s">
        <v>83</v>
      </c>
      <c r="C240" s="41"/>
      <c r="D240" s="21">
        <f>AVERAGE(G240,I240,K240,M240,O240,Q240,S240,U240,W240,Y240,AA240,AC240,AE240)</f>
        <v>6.3007142857142853</v>
      </c>
      <c r="E240" s="22">
        <f>SUM(F240,H240,J240,L240,N240,P240,R240,T240,V240,X240,Z240,AB240,AD240)</f>
        <v>39</v>
      </c>
      <c r="F240" s="24"/>
      <c r="G240" s="42"/>
      <c r="H240" s="24">
        <v>24</v>
      </c>
      <c r="I240" s="42">
        <v>6.63</v>
      </c>
      <c r="J240" s="24">
        <v>15</v>
      </c>
      <c r="K240" s="25">
        <v>5.9714285714285715</v>
      </c>
    </row>
    <row r="241" spans="1:39" ht="15" customHeight="1" x14ac:dyDescent="0.2">
      <c r="A241" s="42">
        <v>19</v>
      </c>
      <c r="B241" s="41" t="s">
        <v>87</v>
      </c>
      <c r="C241" s="41"/>
      <c r="D241" s="21">
        <f>AVERAGE(G241,I241,K241,M241,O241,Q241,S241,U241,W241,Y241,AA241,AC241,AE241)</f>
        <v>5.4660714285714285</v>
      </c>
      <c r="E241" s="22">
        <f>SUM(F241,H241,J241,L241,N241,P241,R241,T241,V241,X241,Z241,AB241,AD241)</f>
        <v>39</v>
      </c>
      <c r="F241" s="24"/>
      <c r="G241" s="42"/>
      <c r="H241" s="24">
        <v>3</v>
      </c>
      <c r="I241" s="42">
        <v>5.39</v>
      </c>
      <c r="J241" s="24">
        <v>3</v>
      </c>
      <c r="K241" s="25">
        <v>5.7142857142857144</v>
      </c>
      <c r="L241" s="4">
        <v>15</v>
      </c>
      <c r="M241" s="1">
        <v>5.21</v>
      </c>
      <c r="N241" s="4">
        <v>18</v>
      </c>
      <c r="O241" s="5">
        <v>5.55</v>
      </c>
    </row>
    <row r="242" spans="1:39" ht="15" customHeight="1" x14ac:dyDescent="0.2">
      <c r="A242" s="42">
        <v>20</v>
      </c>
      <c r="B242" s="41" t="s">
        <v>243</v>
      </c>
      <c r="C242" s="41"/>
      <c r="D242" s="21">
        <f>AVERAGE(Q242,W242,AI242,AK242,AM242)</f>
        <v>5.378244047619047</v>
      </c>
      <c r="E242" s="22">
        <f>SUM(P242,V242,AH242,AJ242,AL242)</f>
        <v>39</v>
      </c>
      <c r="F242" s="24"/>
      <c r="G242" s="42"/>
      <c r="H242" s="24"/>
      <c r="I242" s="42"/>
      <c r="J242" s="24"/>
      <c r="K242" s="25"/>
      <c r="O242" s="5"/>
      <c r="P242" s="4">
        <v>0</v>
      </c>
      <c r="Q242" s="5">
        <v>4.4464285714285712</v>
      </c>
      <c r="V242" s="4">
        <v>15</v>
      </c>
      <c r="W242" s="5">
        <v>6</v>
      </c>
      <c r="AH242" s="4">
        <v>0</v>
      </c>
      <c r="AI242" s="5">
        <v>4.3666666666666663</v>
      </c>
      <c r="AJ242" s="4">
        <v>12</v>
      </c>
      <c r="AK242" s="5">
        <v>6.265625</v>
      </c>
      <c r="AL242" s="4">
        <v>12</v>
      </c>
      <c r="AM242" s="5">
        <v>5.8125</v>
      </c>
    </row>
    <row r="243" spans="1:39" ht="15" customHeight="1" x14ac:dyDescent="0.2">
      <c r="A243" s="42">
        <v>21</v>
      </c>
      <c r="B243" s="41" t="s">
        <v>86</v>
      </c>
      <c r="C243" s="41"/>
      <c r="D243" s="21">
        <f>AVERAGE(G243,I243,K243,M243,O243,Q243,U243,W243,Y243,AA243,AC243,AE243)</f>
        <v>5.9857788095238096</v>
      </c>
      <c r="E243" s="22">
        <f>SUM(F243,H243,J243,L243,N243,P243,R243,T243,V243,X243,Z243,AB243,AD243)</f>
        <v>36</v>
      </c>
      <c r="F243" s="24"/>
      <c r="G243" s="42"/>
      <c r="H243" s="24"/>
      <c r="I243" s="42"/>
      <c r="J243" s="24">
        <v>6</v>
      </c>
      <c r="K243" s="25">
        <v>5.7857142857142856</v>
      </c>
      <c r="P243" s="4">
        <v>24</v>
      </c>
      <c r="Q243" s="5">
        <v>6.0535714285714288</v>
      </c>
      <c r="R243" s="4">
        <v>0</v>
      </c>
      <c r="S243" s="5">
        <v>4.4000000000000004</v>
      </c>
      <c r="V243" s="4">
        <v>0</v>
      </c>
      <c r="W243" s="5">
        <v>5.421875</v>
      </c>
      <c r="X243" s="4">
        <v>3</v>
      </c>
      <c r="Y243" s="5">
        <v>5.9843999999999999</v>
      </c>
      <c r="Z243" s="4">
        <v>3</v>
      </c>
      <c r="AA243" s="5">
        <v>6.6833333333333336</v>
      </c>
    </row>
    <row r="244" spans="1:39" ht="15" customHeight="1" x14ac:dyDescent="0.2">
      <c r="A244" s="42">
        <v>22</v>
      </c>
      <c r="B244" s="41" t="s">
        <v>196</v>
      </c>
      <c r="C244" s="41"/>
      <c r="D244" s="21">
        <f>AVERAGE(G244,I244,K244,M244,O244,Q244,U244,W244,Y244,AA244,AC244,AE244)</f>
        <v>5.8266369047619042</v>
      </c>
      <c r="E244" s="22">
        <f>SUM(F244,H244,J244,L244,N244,P244,R244,T244,V244,X244,Z244,AB244,AD244)</f>
        <v>36</v>
      </c>
      <c r="F244" s="24"/>
      <c r="G244" s="42"/>
      <c r="H244" s="24"/>
      <c r="I244" s="42"/>
      <c r="J244" s="24"/>
      <c r="K244" s="25"/>
      <c r="N244" s="4">
        <v>9</v>
      </c>
      <c r="O244" s="5">
        <v>5.4</v>
      </c>
      <c r="P244" s="4">
        <v>15</v>
      </c>
      <c r="Q244" s="5">
        <v>5.8571428571428568</v>
      </c>
      <c r="R244" s="4">
        <v>0</v>
      </c>
      <c r="S244" s="5">
        <v>4.93</v>
      </c>
      <c r="T244" s="4">
        <v>0</v>
      </c>
      <c r="U244" s="5">
        <v>5.390625</v>
      </c>
      <c r="V244" s="4">
        <v>6</v>
      </c>
      <c r="W244" s="5">
        <v>5.71875</v>
      </c>
      <c r="Z244" s="4">
        <v>6</v>
      </c>
      <c r="AA244" s="5">
        <v>6.7666666666666666</v>
      </c>
    </row>
    <row r="245" spans="1:39" ht="15" customHeight="1" x14ac:dyDescent="0.2">
      <c r="A245" s="42">
        <v>23</v>
      </c>
      <c r="B245" s="41" t="s">
        <v>297</v>
      </c>
      <c r="C245" s="41"/>
      <c r="D245" s="21">
        <f>AVERAGE(G245,I245,K245,M245,O245,Q245,S245,U245,W245,Y245,AA245,AC245,AE245)</f>
        <v>6.4363839285714288</v>
      </c>
      <c r="E245" s="22">
        <f>SUM(F245,H245,J245,L245,N245,P245,R245,T245,V245,X245,Z245,AB245,AD245)</f>
        <v>33</v>
      </c>
      <c r="F245" s="24"/>
      <c r="G245" s="42"/>
      <c r="H245" s="24"/>
      <c r="I245" s="42"/>
      <c r="J245" s="24"/>
      <c r="K245" s="25"/>
      <c r="T245" s="4">
        <v>6</v>
      </c>
      <c r="U245" s="5">
        <v>6.265625</v>
      </c>
      <c r="AB245" s="4">
        <v>27</v>
      </c>
      <c r="AC245" s="5">
        <v>6.6071428571428568</v>
      </c>
    </row>
    <row r="246" spans="1:39" ht="15" customHeight="1" x14ac:dyDescent="0.2">
      <c r="A246" s="42">
        <v>24</v>
      </c>
      <c r="B246" s="41" t="s">
        <v>105</v>
      </c>
      <c r="C246" s="41"/>
      <c r="D246" s="21">
        <f>AVERAGE(Y246,AE246,AI246,AK246,AM246)</f>
        <v>5.6306647619047627</v>
      </c>
      <c r="E246" s="22">
        <f>SUM(X246,AD246,AH246,AJ246,AL246)</f>
        <v>33</v>
      </c>
      <c r="F246" s="24"/>
      <c r="G246" s="42"/>
      <c r="H246" s="24">
        <v>0</v>
      </c>
      <c r="I246" s="42">
        <v>4.2</v>
      </c>
      <c r="J246" s="24">
        <v>0</v>
      </c>
      <c r="K246" s="25">
        <v>4.2714285714285714</v>
      </c>
      <c r="L246" s="4">
        <v>0</v>
      </c>
      <c r="M246" s="1">
        <v>4.29</v>
      </c>
      <c r="P246" s="4">
        <v>0</v>
      </c>
      <c r="Q246" s="5">
        <v>4.5</v>
      </c>
      <c r="X246" s="4">
        <v>0</v>
      </c>
      <c r="Y246" s="5">
        <v>4.9062999999999999</v>
      </c>
      <c r="AD246" s="4">
        <v>9</v>
      </c>
      <c r="AE246" s="5">
        <v>6.3928571428571432</v>
      </c>
      <c r="AH246" s="4">
        <v>0</v>
      </c>
      <c r="AI246" s="5">
        <v>4.916666666666667</v>
      </c>
      <c r="AJ246" s="4">
        <v>15</v>
      </c>
      <c r="AK246" s="5">
        <v>6.3125</v>
      </c>
      <c r="AL246" s="4">
        <v>9</v>
      </c>
      <c r="AM246" s="5">
        <v>5.625</v>
      </c>
    </row>
    <row r="247" spans="1:39" ht="15" customHeight="1" x14ac:dyDescent="0.2">
      <c r="A247" s="42">
        <v>25</v>
      </c>
      <c r="B247" s="41" t="s">
        <v>400</v>
      </c>
      <c r="C247" s="41"/>
      <c r="D247" s="21">
        <f>AVERAGE(G247,I247,K247,M247,O247,Q247,S247,U247,W247,Y247,AA247,AC247,AE247)</f>
        <v>6.625</v>
      </c>
      <c r="E247" s="22">
        <f>SUM(F247,H247,J247,L247,N247,P247,R247,T247,V247,X247,Z247,AB247,AD247)</f>
        <v>30</v>
      </c>
      <c r="F247" s="24"/>
      <c r="G247" s="42"/>
      <c r="H247" s="24"/>
      <c r="I247" s="42"/>
      <c r="J247" s="24"/>
      <c r="K247" s="25"/>
      <c r="AB247" s="4">
        <v>30</v>
      </c>
      <c r="AC247" s="5">
        <v>6.625</v>
      </c>
    </row>
    <row r="248" spans="1:39" ht="15" customHeight="1" x14ac:dyDescent="0.2">
      <c r="A248" s="42">
        <v>26</v>
      </c>
      <c r="B248" s="41" t="s">
        <v>94</v>
      </c>
      <c r="C248" s="41"/>
      <c r="D248" s="21">
        <f>AVERAGE(W248,AE248,AG248,AK248,AM248)</f>
        <v>5.9145892857142854</v>
      </c>
      <c r="E248" s="22">
        <f>SUM(V248,AD248,AF248,AJ248,AL248)</f>
        <v>30</v>
      </c>
      <c r="F248" s="24"/>
      <c r="G248" s="42"/>
      <c r="H248" s="24">
        <v>0</v>
      </c>
      <c r="I248" s="42">
        <v>4.8600000000000003</v>
      </c>
      <c r="J248" s="24">
        <v>0</v>
      </c>
      <c r="K248" s="25">
        <v>5.2857142857142856</v>
      </c>
      <c r="L248" s="4">
        <v>0</v>
      </c>
      <c r="M248" s="1">
        <v>4.05</v>
      </c>
      <c r="N248" s="4">
        <v>0</v>
      </c>
      <c r="O248" s="5">
        <v>4.6500000000000004</v>
      </c>
      <c r="P248" s="4">
        <v>0</v>
      </c>
      <c r="Q248" s="5">
        <v>4.2857142857142856</v>
      </c>
      <c r="T248" s="4">
        <v>0</v>
      </c>
      <c r="U248" s="5">
        <v>5.53125</v>
      </c>
      <c r="V248" s="4">
        <v>0</v>
      </c>
      <c r="W248" s="5">
        <v>5.625</v>
      </c>
      <c r="X248" s="4">
        <v>0</v>
      </c>
      <c r="Y248" s="5">
        <v>4.625</v>
      </c>
      <c r="AD248" s="4">
        <v>0</v>
      </c>
      <c r="AE248" s="5">
        <v>5.9285714285714288</v>
      </c>
      <c r="AF248" s="4">
        <v>0</v>
      </c>
      <c r="AG248" s="5">
        <v>5.66</v>
      </c>
      <c r="AH248" s="4">
        <v>0</v>
      </c>
      <c r="AI248" s="5">
        <v>5.25</v>
      </c>
      <c r="AJ248" s="4">
        <v>24</v>
      </c>
      <c r="AK248" s="5">
        <v>6.9375</v>
      </c>
      <c r="AL248" s="4">
        <v>6</v>
      </c>
      <c r="AM248" s="5">
        <v>5.421875</v>
      </c>
    </row>
    <row r="249" spans="1:39" ht="15" customHeight="1" x14ac:dyDescent="0.2">
      <c r="A249" s="42">
        <v>27</v>
      </c>
      <c r="B249" s="41" t="s">
        <v>295</v>
      </c>
      <c r="C249" s="41"/>
      <c r="D249" s="21">
        <f>AVERAGE(G249,I249,K249,M249,O249,Q249,S249,U249,W249,Y249,AA249,AC249,AE249)</f>
        <v>6.640625</v>
      </c>
      <c r="E249" s="22">
        <f>SUM(F249,H249,J249,L249,N249,P249,R249,T249,V249,X249,Z249,AB249,AD249)</f>
        <v>27</v>
      </c>
      <c r="F249" s="24"/>
      <c r="G249" s="42"/>
      <c r="H249" s="24"/>
      <c r="I249" s="42"/>
      <c r="J249" s="24"/>
      <c r="K249" s="25"/>
      <c r="T249" s="4">
        <v>27</v>
      </c>
      <c r="U249" s="5">
        <v>6.640625</v>
      </c>
    </row>
    <row r="250" spans="1:39" ht="15" customHeight="1" x14ac:dyDescent="0.2">
      <c r="A250" s="42">
        <v>28</v>
      </c>
      <c r="B250" s="41" t="s">
        <v>107</v>
      </c>
      <c r="C250" s="41"/>
      <c r="D250" s="21">
        <f>AVERAGE(G250,W250,AA250,AC250,AE250)</f>
        <v>5.2849821428571433</v>
      </c>
      <c r="E250" s="22">
        <f>SUM(F250,V250,Z250,AB250,AD250)</f>
        <v>24</v>
      </c>
      <c r="F250" s="24">
        <v>18</v>
      </c>
      <c r="G250" s="42">
        <v>3.52</v>
      </c>
      <c r="H250" s="24">
        <v>0</v>
      </c>
      <c r="I250" s="42">
        <v>3.53</v>
      </c>
      <c r="J250" s="24">
        <v>0</v>
      </c>
      <c r="K250" s="25">
        <v>4.2</v>
      </c>
      <c r="L250" s="4">
        <v>0</v>
      </c>
      <c r="M250" s="1">
        <v>4.3600000000000003</v>
      </c>
      <c r="N250" s="4">
        <v>0</v>
      </c>
      <c r="O250" s="5">
        <v>4.2166666666666668</v>
      </c>
      <c r="P250" s="4">
        <v>0</v>
      </c>
      <c r="Q250" s="5">
        <v>4.2678571428571432</v>
      </c>
      <c r="R250" s="4">
        <v>0</v>
      </c>
      <c r="S250" s="5">
        <v>4.13</v>
      </c>
      <c r="V250" s="4">
        <v>3</v>
      </c>
      <c r="W250" s="5">
        <v>5.640625</v>
      </c>
      <c r="Z250" s="4">
        <v>0</v>
      </c>
      <c r="AA250" s="5">
        <v>6.55</v>
      </c>
      <c r="AB250" s="4">
        <v>3</v>
      </c>
      <c r="AC250" s="5">
        <v>4.75</v>
      </c>
      <c r="AD250" s="4">
        <v>0</v>
      </c>
      <c r="AE250" s="5">
        <v>5.9642857142857144</v>
      </c>
      <c r="AH250" s="4">
        <v>0</v>
      </c>
      <c r="AI250" s="5">
        <v>4.1500000000000004</v>
      </c>
    </row>
    <row r="251" spans="1:39" ht="15" customHeight="1" x14ac:dyDescent="0.2">
      <c r="A251" s="42">
        <v>29</v>
      </c>
      <c r="B251" s="41" t="s">
        <v>296</v>
      </c>
      <c r="C251" s="41"/>
      <c r="D251" s="21">
        <f>AVERAGE(G251,I251,K251,M251,O251,Q251,S251,U251,W251,Y251,AA251,AC251,AE251)</f>
        <v>6.453125</v>
      </c>
      <c r="E251" s="22">
        <f>SUM(F251,H251,J251,L251,N251,P251,R251,T251,V251,X251,Z251,AB251,AD251)</f>
        <v>21</v>
      </c>
      <c r="F251" s="24"/>
      <c r="G251" s="42"/>
      <c r="H251" s="24"/>
      <c r="I251" s="42"/>
      <c r="J251" s="24"/>
      <c r="K251" s="25"/>
      <c r="T251" s="4">
        <v>21</v>
      </c>
      <c r="U251" s="5">
        <v>6.453125</v>
      </c>
    </row>
    <row r="252" spans="1:39" ht="15" customHeight="1" x14ac:dyDescent="0.2">
      <c r="A252" s="42">
        <v>30</v>
      </c>
      <c r="B252" s="41" t="s">
        <v>185</v>
      </c>
      <c r="C252" s="41"/>
      <c r="D252" s="21">
        <f>AVERAGE(G252,I252,K252,M252,O252,Q252,S252,U252,W252,Y252,AA252,AC252,AE252)</f>
        <v>6.31</v>
      </c>
      <c r="E252" s="22">
        <f>SUM(F252,H252,J252,L252,N252,P252,R252,T252,V252,X252,Z252,AB252,AD252)</f>
        <v>21</v>
      </c>
      <c r="F252" s="24"/>
      <c r="G252" s="42"/>
      <c r="H252" s="24">
        <v>21</v>
      </c>
      <c r="I252" s="42">
        <v>6.31</v>
      </c>
      <c r="J252" s="24"/>
      <c r="K252" s="25"/>
    </row>
    <row r="253" spans="1:39" ht="15" customHeight="1" x14ac:dyDescent="0.2">
      <c r="A253" s="42">
        <v>31</v>
      </c>
      <c r="B253" s="41" t="s">
        <v>97</v>
      </c>
      <c r="C253" s="41"/>
      <c r="D253" s="21">
        <f>AVERAGE(G253,I253,K253,M253,O253,Q253,S253,U253,W253,Y253,AA253,AC253,AE253)</f>
        <v>5.2526428571428578</v>
      </c>
      <c r="E253" s="22">
        <f>SUM(F253,H253,J253,L253,N253,P253,R253,T253,V253,X253,Z253,AB253,AD253)</f>
        <v>21</v>
      </c>
      <c r="F253" s="24"/>
      <c r="G253" s="42"/>
      <c r="H253" s="24"/>
      <c r="I253" s="42"/>
      <c r="J253" s="24">
        <v>0</v>
      </c>
      <c r="K253" s="25">
        <v>5.128571428571429</v>
      </c>
      <c r="L253" s="4">
        <v>6</v>
      </c>
      <c r="M253" s="1">
        <v>5.09</v>
      </c>
      <c r="N253" s="4">
        <v>3</v>
      </c>
      <c r="O253" s="5">
        <v>5</v>
      </c>
      <c r="T253" s="4">
        <v>0</v>
      </c>
      <c r="U253" s="5">
        <v>5.9375</v>
      </c>
      <c r="AB253" s="4">
        <v>12</v>
      </c>
      <c r="AC253" s="5">
        <v>5.1071428571428568</v>
      </c>
    </row>
    <row r="254" spans="1:39" ht="15" customHeight="1" x14ac:dyDescent="0.2">
      <c r="A254" s="42">
        <v>32</v>
      </c>
      <c r="B254" s="41" t="s">
        <v>337</v>
      </c>
      <c r="C254" s="41"/>
      <c r="D254" s="21">
        <f>AVERAGE(G254,I254,K254,M254,O254,Q254,S254,U254,W254,Y254,AA254,AC254,AE254)</f>
        <v>6.234375</v>
      </c>
      <c r="E254" s="22">
        <f>SUM(F254,H254,J254,L254,N254,P254,R254,T254,V254,X254,Z254,AB254,AD254)</f>
        <v>18</v>
      </c>
      <c r="F254" s="24"/>
      <c r="G254" s="42"/>
      <c r="H254" s="24"/>
      <c r="I254" s="42"/>
      <c r="J254" s="24"/>
      <c r="K254" s="25"/>
      <c r="V254" s="4">
        <v>18</v>
      </c>
      <c r="W254" s="5">
        <v>6.234375</v>
      </c>
    </row>
    <row r="255" spans="1:39" ht="15" customHeight="1" x14ac:dyDescent="0.2">
      <c r="A255" s="42">
        <v>33</v>
      </c>
      <c r="B255" s="41" t="s">
        <v>191</v>
      </c>
      <c r="C255" s="41"/>
      <c r="D255" s="21">
        <f>AVERAGE(G255,I255,K255,M255,O255,Q255,S255,U255,W255,Y255,AA255,AC255,AE255,AG255)</f>
        <v>5.5478570999999999</v>
      </c>
      <c r="E255" s="22">
        <f>SUM(F255,H255,J255,L255,N255,P255,R255,T255,V255,X255,Z255,AB255,AD255,AF255)</f>
        <v>15</v>
      </c>
      <c r="F255" s="24"/>
      <c r="G255" s="42"/>
      <c r="H255" s="24">
        <v>15</v>
      </c>
      <c r="I255" s="42">
        <v>5.56</v>
      </c>
      <c r="J255" s="24"/>
      <c r="K255" s="25"/>
      <c r="AF255" s="4">
        <v>0</v>
      </c>
      <c r="AG255" s="5">
        <v>5.5357142000000001</v>
      </c>
    </row>
    <row r="256" spans="1:39" ht="15" customHeight="1" x14ac:dyDescent="0.2">
      <c r="A256" s="42">
        <v>34</v>
      </c>
      <c r="B256" s="41" t="s">
        <v>88</v>
      </c>
      <c r="C256" s="41"/>
      <c r="D256" s="21">
        <f>AVERAGE(G256,I256,K256,M256,O256,Q256,S256,U256,W256,Y256,AA256,AC256,AE256)</f>
        <v>6.1563492063492076</v>
      </c>
      <c r="E256" s="22">
        <f>SUM(F256,H256,J256,L256,N256,P256,R256,T256,V256,X256,Z256,AB256,AD256)</f>
        <v>12</v>
      </c>
      <c r="F256" s="24"/>
      <c r="G256" s="42"/>
      <c r="H256" s="24"/>
      <c r="I256" s="42"/>
      <c r="J256" s="24">
        <v>0</v>
      </c>
      <c r="K256" s="25">
        <v>5.6857142857142859</v>
      </c>
      <c r="X256" s="4">
        <v>0</v>
      </c>
      <c r="Y256" s="5">
        <v>5.75</v>
      </c>
      <c r="Z256" s="4">
        <v>12</v>
      </c>
      <c r="AA256" s="5">
        <v>7.0333333333333332</v>
      </c>
    </row>
    <row r="257" spans="1:39" ht="15" customHeight="1" x14ac:dyDescent="0.2">
      <c r="A257" s="42">
        <v>35</v>
      </c>
      <c r="B257" s="41" t="s">
        <v>291</v>
      </c>
      <c r="C257" s="41"/>
      <c r="D257" s="21">
        <f>AVERAGE(AA257,AK257,AM257)</f>
        <v>5.9663194444444443</v>
      </c>
      <c r="E257" s="22">
        <f>SUM(Z257,AJ257,AL257)</f>
        <v>12</v>
      </c>
      <c r="F257" s="24"/>
      <c r="G257" s="42"/>
      <c r="H257" s="24"/>
      <c r="I257" s="42"/>
      <c r="J257" s="24"/>
      <c r="K257" s="25"/>
      <c r="Z257" s="4">
        <v>0</v>
      </c>
      <c r="AA257" s="5">
        <v>6.3833333333333337</v>
      </c>
      <c r="AJ257" s="4">
        <v>9</v>
      </c>
      <c r="AK257" s="5">
        <v>6.125</v>
      </c>
      <c r="AL257" s="4">
        <v>3</v>
      </c>
      <c r="AM257" s="5">
        <v>5.390625</v>
      </c>
    </row>
    <row r="258" spans="1:39" ht="15" customHeight="1" x14ac:dyDescent="0.2">
      <c r="A258" s="42">
        <v>36</v>
      </c>
      <c r="B258" s="41" t="s">
        <v>90</v>
      </c>
      <c r="C258" s="41"/>
      <c r="D258" s="21">
        <f>AVERAGE(G258,I258,K258,M258,O258,Q258,S258,U258,W258,Y258,AA258,AC258,AE258)</f>
        <v>5.5153273809523808</v>
      </c>
      <c r="E258" s="22">
        <f>SUM(F258,H258,J258,L258,N258,P258,R258,T258,V258,X258,Z258,AB258,AD258)</f>
        <v>12</v>
      </c>
      <c r="F258" s="24"/>
      <c r="G258" s="42"/>
      <c r="H258" s="24"/>
      <c r="I258" s="42"/>
      <c r="J258" s="24">
        <v>0</v>
      </c>
      <c r="K258" s="25">
        <v>5.5428571428571427</v>
      </c>
      <c r="R258" s="4">
        <v>12</v>
      </c>
      <c r="S258" s="5">
        <v>5.3</v>
      </c>
      <c r="T258" s="4">
        <v>0</v>
      </c>
      <c r="U258" s="5">
        <v>5.703125</v>
      </c>
    </row>
    <row r="259" spans="1:39" ht="15" customHeight="1" x14ac:dyDescent="0.2">
      <c r="A259" s="42">
        <v>37</v>
      </c>
      <c r="B259" s="41" t="s">
        <v>106</v>
      </c>
      <c r="C259" s="41"/>
      <c r="D259" s="21">
        <f>AVERAGE(Q259,AE259,AG259,AI259,AM259)</f>
        <v>5.3739583333333325</v>
      </c>
      <c r="E259" s="22">
        <f>SUM(P259,AD259,AF259,AH259)</f>
        <v>12</v>
      </c>
      <c r="F259" s="24"/>
      <c r="G259" s="42"/>
      <c r="H259" s="24"/>
      <c r="I259" s="42"/>
      <c r="J259" s="24">
        <v>0</v>
      </c>
      <c r="K259" s="25">
        <v>4.2428571428571429</v>
      </c>
      <c r="L259" s="4">
        <v>0</v>
      </c>
      <c r="M259" s="1">
        <v>4.4800000000000004</v>
      </c>
      <c r="P259" s="4">
        <v>6</v>
      </c>
      <c r="Q259" s="5">
        <v>5.0714285714285712</v>
      </c>
      <c r="AD259" s="4">
        <v>0</v>
      </c>
      <c r="AE259" s="5">
        <v>5.7857142857142856</v>
      </c>
      <c r="AF259" s="4">
        <v>6</v>
      </c>
      <c r="AG259" s="5">
        <v>6.1428571428571397</v>
      </c>
      <c r="AH259" s="4">
        <v>0</v>
      </c>
      <c r="AI259" s="5">
        <v>5.166666666666667</v>
      </c>
      <c r="AL259" s="4">
        <v>0</v>
      </c>
      <c r="AM259" s="5">
        <v>4.703125</v>
      </c>
    </row>
    <row r="260" spans="1:39" ht="15" customHeight="1" x14ac:dyDescent="0.2">
      <c r="A260" s="42">
        <v>38</v>
      </c>
      <c r="B260" s="41" t="s">
        <v>401</v>
      </c>
      <c r="C260" s="41"/>
      <c r="D260" s="21">
        <f>AVERAGE(G260,I260,K260,M260,O260,Q260,S260,U260,W260,Y260,AA260,AC260,AE260,AG260)</f>
        <v>5.3660714285714279</v>
      </c>
      <c r="E260" s="22">
        <f>SUM(F260,H260,J260,L260,N260,P260,R260,T260,V260,X260,Z260,AB260,AD260,AF260)</f>
        <v>12</v>
      </c>
      <c r="F260" s="24"/>
      <c r="G260" s="42"/>
      <c r="H260" s="24"/>
      <c r="I260" s="42"/>
      <c r="J260" s="24"/>
      <c r="K260" s="25"/>
      <c r="AB260" s="4">
        <v>9</v>
      </c>
      <c r="AC260" s="5">
        <v>5.0357142857142856</v>
      </c>
      <c r="AF260" s="4">
        <v>3</v>
      </c>
      <c r="AG260" s="5">
        <v>5.6964285714285703</v>
      </c>
    </row>
    <row r="261" spans="1:39" ht="15" customHeight="1" x14ac:dyDescent="0.2">
      <c r="A261" s="42">
        <v>39</v>
      </c>
      <c r="B261" s="41" t="s">
        <v>95</v>
      </c>
      <c r="C261" s="41"/>
      <c r="D261" s="21">
        <f>AVERAGE(G261,I261,K261,M261,O261,Q261,S261,U261,W261,Y261,AA261,AC261,AE261)</f>
        <v>5.2285714285714286</v>
      </c>
      <c r="E261" s="22">
        <f>SUM(F261,H261,J261,L261,N261,P261,R261,T261,V261,X261,Z261,AB261,AD261)</f>
        <v>12</v>
      </c>
      <c r="F261" s="24"/>
      <c r="G261" s="42"/>
      <c r="H261" s="24"/>
      <c r="I261" s="42"/>
      <c r="J261" s="24">
        <v>0</v>
      </c>
      <c r="K261" s="25">
        <v>5.2571428571428571</v>
      </c>
      <c r="L261" s="4">
        <v>12</v>
      </c>
      <c r="M261" s="1">
        <v>5.2</v>
      </c>
    </row>
    <row r="262" spans="1:39" ht="15" customHeight="1" x14ac:dyDescent="0.2">
      <c r="A262" s="42">
        <v>40</v>
      </c>
      <c r="B262" s="41" t="s">
        <v>430</v>
      </c>
      <c r="C262" s="41"/>
      <c r="D262" s="21">
        <f>AVERAGE(G262,I262,K262,M262,O262,Q262,S262,U262,W262,Y262,AA262,AC262,AE262,AG262,AI262)</f>
        <v>6.083333333333333</v>
      </c>
      <c r="E262" s="22">
        <f>SUM(F262,H262,J262,L262,N262,P262,R262,T262,V262,X262,Z262,AB262,AD262,AF262,AH262)</f>
        <v>9</v>
      </c>
      <c r="F262" s="24"/>
      <c r="G262" s="42"/>
      <c r="H262" s="24"/>
      <c r="I262" s="42"/>
      <c r="J262" s="24"/>
      <c r="K262" s="25"/>
      <c r="AH262" s="4">
        <v>9</v>
      </c>
      <c r="AI262" s="5">
        <v>6.083333333333333</v>
      </c>
    </row>
    <row r="263" spans="1:39" ht="15" customHeight="1" x14ac:dyDescent="0.2">
      <c r="A263" s="42">
        <v>41</v>
      </c>
      <c r="B263" s="41" t="s">
        <v>186</v>
      </c>
      <c r="C263" s="41"/>
      <c r="D263" s="21">
        <f>AVERAGE(G263,I263,K263,M263,O263,Q263,S263,U263,W263,Y263,AA263,AC263,AE263)</f>
        <v>5.45</v>
      </c>
      <c r="E263" s="22">
        <f>SUM(F263,H263,J263,L263,N263,P263,R263,T263,V263,X263,Z263,AB263,AD263)</f>
        <v>9</v>
      </c>
      <c r="F263" s="24"/>
      <c r="G263" s="42"/>
      <c r="H263" s="24">
        <v>9</v>
      </c>
      <c r="I263" s="42">
        <v>5.45</v>
      </c>
      <c r="J263" s="24"/>
      <c r="K263" s="25"/>
    </row>
    <row r="264" spans="1:39" ht="15" customHeight="1" x14ac:dyDescent="0.2">
      <c r="A264" s="42">
        <v>42</v>
      </c>
      <c r="B264" s="41" t="s">
        <v>189</v>
      </c>
      <c r="C264" s="41"/>
      <c r="D264" s="21">
        <f>AVERAGE(G264,I264,K264,M264,O264,Q264,S264,U264,W264,Y264,AA264,AC264,AE264)</f>
        <v>5.05</v>
      </c>
      <c r="E264" s="22">
        <f>SUM(F264,H264,J264,L264,N264,P264,R264,T264,V264,X264,Z264,AB264,AD264)</f>
        <v>9</v>
      </c>
      <c r="F264" s="24"/>
      <c r="G264" s="42"/>
      <c r="H264" s="24">
        <v>0</v>
      </c>
      <c r="I264" s="42">
        <v>5.0199999999999996</v>
      </c>
      <c r="J264" s="24"/>
      <c r="K264" s="25"/>
      <c r="N264" s="4">
        <v>0</v>
      </c>
      <c r="O264" s="5">
        <v>4.8499999999999996</v>
      </c>
      <c r="R264" s="4">
        <v>9</v>
      </c>
      <c r="S264" s="5">
        <v>5.28</v>
      </c>
    </row>
    <row r="265" spans="1:39" ht="15" customHeight="1" x14ac:dyDescent="0.2">
      <c r="A265" s="42">
        <v>43</v>
      </c>
      <c r="B265" s="41" t="s">
        <v>58</v>
      </c>
      <c r="C265" s="41"/>
      <c r="D265" s="21">
        <f>AVERAGE(G265,I265,K265,M265,O265,Q265,S265,U265,W265,Y265,AA265,AC265,AE265)</f>
        <v>6.2857142857142856</v>
      </c>
      <c r="E265" s="22">
        <f>SUM(F265,H265,J265,L265,N265,P265,R265,T265,V265,X265,Z265,AB265,AD265)</f>
        <v>6</v>
      </c>
      <c r="F265" s="24"/>
      <c r="G265" s="42"/>
      <c r="H265" s="24"/>
      <c r="I265" s="42"/>
      <c r="J265" s="24"/>
      <c r="K265" s="25"/>
      <c r="AD265" s="4">
        <v>6</v>
      </c>
      <c r="AE265" s="5">
        <v>6.2857142857142856</v>
      </c>
    </row>
    <row r="266" spans="1:39" ht="15" customHeight="1" x14ac:dyDescent="0.2">
      <c r="A266" s="42">
        <v>44</v>
      </c>
      <c r="B266" s="41" t="s">
        <v>187</v>
      </c>
      <c r="C266" s="41"/>
      <c r="D266" s="21">
        <f>AVERAGE(G266,I266,K266,M266,O266,Q266,S266,U266,W266,Y266,AA266,AC266,AE266)</f>
        <v>5.42</v>
      </c>
      <c r="E266" s="22">
        <f>SUM(F266,H266,J266,L266,N266,P266,R266,T266,V266,X266,Z266,AB266,AD266)</f>
        <v>6</v>
      </c>
      <c r="F266" s="24"/>
      <c r="G266" s="42"/>
      <c r="H266" s="24">
        <v>6</v>
      </c>
      <c r="I266" s="42">
        <v>5.42</v>
      </c>
      <c r="J266" s="24"/>
      <c r="K266" s="25"/>
    </row>
    <row r="267" spans="1:39" ht="15" customHeight="1" x14ac:dyDescent="0.2">
      <c r="A267" s="42">
        <v>45</v>
      </c>
      <c r="B267" s="41" t="s">
        <v>351</v>
      </c>
      <c r="C267" s="41"/>
      <c r="D267" s="21">
        <f>AVERAGE(G267,I267,K267,M267,O267,Q267,S267,U267,W267,Y267,AA267,AC267,AE267,AG267)</f>
        <v>5.3659142857142852</v>
      </c>
      <c r="E267" s="22">
        <f>SUM(F267,H267,J267,L267,N267,P267,R267,T267,V267,X267,Z267,AB267,AD267,AF267)</f>
        <v>6</v>
      </c>
      <c r="F267" s="24"/>
      <c r="G267" s="42"/>
      <c r="H267" s="24"/>
      <c r="I267" s="42"/>
      <c r="J267" s="24"/>
      <c r="K267" s="25"/>
      <c r="X267" s="4">
        <v>0</v>
      </c>
      <c r="Y267" s="5">
        <v>5.5156000000000001</v>
      </c>
      <c r="AB267" s="4">
        <v>6</v>
      </c>
      <c r="AC267" s="5">
        <v>4.9821428571428568</v>
      </c>
      <c r="AF267" s="4">
        <v>0</v>
      </c>
      <c r="AG267" s="5">
        <v>5.6</v>
      </c>
    </row>
    <row r="268" spans="1:39" ht="15" customHeight="1" x14ac:dyDescent="0.2">
      <c r="A268" s="42">
        <v>46</v>
      </c>
      <c r="B268" s="41" t="s">
        <v>301</v>
      </c>
      <c r="C268" s="41"/>
      <c r="D268" s="21">
        <f t="shared" ref="D268:D280" si="10">AVERAGE(G268,I268,K268,M268,O268,Q268,S268,U268,W268,Y268,AA268,AC268,AE268)</f>
        <v>5.8531250000000004</v>
      </c>
      <c r="E268" s="22">
        <f t="shared" ref="E268:E280" si="11">SUM(F268,H268,J268,L268,N268,P268,R268,T268,V268,X268,Z268,AB268,AD268)</f>
        <v>0</v>
      </c>
      <c r="F268" s="24"/>
      <c r="G268" s="42"/>
      <c r="H268" s="24"/>
      <c r="I268" s="42"/>
      <c r="J268" s="24"/>
      <c r="K268" s="25"/>
      <c r="T268" s="4">
        <v>0</v>
      </c>
      <c r="U268" s="5">
        <v>5.15625</v>
      </c>
      <c r="Z268" s="4">
        <v>0</v>
      </c>
      <c r="AA268" s="5">
        <v>6.55</v>
      </c>
    </row>
    <row r="269" spans="1:39" ht="15" customHeight="1" x14ac:dyDescent="0.2">
      <c r="A269" s="42">
        <v>47</v>
      </c>
      <c r="B269" s="41" t="s">
        <v>298</v>
      </c>
      <c r="C269" s="41"/>
      <c r="D269" s="21">
        <f t="shared" si="10"/>
        <v>5.671875</v>
      </c>
      <c r="E269" s="22">
        <f t="shared" si="11"/>
        <v>0</v>
      </c>
      <c r="F269" s="24"/>
      <c r="G269" s="42"/>
      <c r="H269" s="24"/>
      <c r="I269" s="42"/>
      <c r="J269" s="24"/>
      <c r="K269" s="25"/>
      <c r="T269" s="4">
        <v>0</v>
      </c>
      <c r="U269" s="5">
        <v>5.671875</v>
      </c>
    </row>
    <row r="270" spans="1:39" ht="15" customHeight="1" x14ac:dyDescent="0.2">
      <c r="A270" s="42">
        <v>48</v>
      </c>
      <c r="B270" s="41" t="s">
        <v>299</v>
      </c>
      <c r="C270" s="41"/>
      <c r="D270" s="21">
        <f t="shared" si="10"/>
        <v>5.59375</v>
      </c>
      <c r="E270" s="22">
        <f t="shared" si="11"/>
        <v>0</v>
      </c>
      <c r="F270" s="24"/>
      <c r="G270" s="42"/>
      <c r="H270" s="24"/>
      <c r="I270" s="42"/>
      <c r="J270" s="24"/>
      <c r="K270" s="25"/>
      <c r="T270" s="4">
        <v>0</v>
      </c>
      <c r="U270" s="5">
        <v>5.59375</v>
      </c>
    </row>
    <row r="271" spans="1:39" ht="15" customHeight="1" x14ac:dyDescent="0.2">
      <c r="A271" s="42">
        <v>49</v>
      </c>
      <c r="B271" s="41" t="s">
        <v>91</v>
      </c>
      <c r="C271" s="41"/>
      <c r="D271" s="21">
        <f t="shared" si="10"/>
        <v>5.5428571428571427</v>
      </c>
      <c r="E271" s="22">
        <f t="shared" si="11"/>
        <v>0</v>
      </c>
      <c r="F271" s="24"/>
      <c r="G271" s="42"/>
      <c r="H271" s="24"/>
      <c r="I271" s="42"/>
      <c r="J271" s="24">
        <v>0</v>
      </c>
      <c r="K271" s="25">
        <v>5.5428571428571427</v>
      </c>
    </row>
    <row r="272" spans="1:39" ht="15" customHeight="1" x14ac:dyDescent="0.2">
      <c r="A272" s="42">
        <v>50</v>
      </c>
      <c r="B272" s="41" t="s">
        <v>92</v>
      </c>
      <c r="C272" s="41"/>
      <c r="D272" s="21">
        <f t="shared" si="10"/>
        <v>5.371428571428571</v>
      </c>
      <c r="E272" s="22">
        <f t="shared" si="11"/>
        <v>0</v>
      </c>
      <c r="F272" s="24"/>
      <c r="G272" s="42"/>
      <c r="H272" s="24"/>
      <c r="I272" s="42"/>
      <c r="J272" s="24">
        <v>0</v>
      </c>
      <c r="K272" s="25">
        <v>5.371428571428571</v>
      </c>
    </row>
    <row r="273" spans="1:39" ht="15" customHeight="1" x14ac:dyDescent="0.2">
      <c r="A273" s="42">
        <v>51</v>
      </c>
      <c r="B273" s="41" t="s">
        <v>300</v>
      </c>
      <c r="C273" s="41"/>
      <c r="D273" s="21">
        <f t="shared" si="10"/>
        <v>5.1875</v>
      </c>
      <c r="E273" s="22">
        <f t="shared" si="11"/>
        <v>0</v>
      </c>
      <c r="F273" s="24"/>
      <c r="G273" s="42"/>
      <c r="H273" s="24"/>
      <c r="I273" s="42"/>
      <c r="J273" s="24"/>
      <c r="K273" s="25"/>
      <c r="T273" s="4">
        <v>0</v>
      </c>
      <c r="U273" s="5">
        <v>5.1875</v>
      </c>
    </row>
    <row r="274" spans="1:39" ht="15" customHeight="1" x14ac:dyDescent="0.2">
      <c r="A274" s="42">
        <v>52</v>
      </c>
      <c r="B274" s="41" t="s">
        <v>188</v>
      </c>
      <c r="C274" s="41"/>
      <c r="D274" s="21">
        <f t="shared" si="10"/>
        <v>5.16</v>
      </c>
      <c r="E274" s="22">
        <f t="shared" si="11"/>
        <v>0</v>
      </c>
      <c r="F274" s="24"/>
      <c r="G274" s="42"/>
      <c r="H274" s="24">
        <v>0</v>
      </c>
      <c r="I274" s="42">
        <v>5.16</v>
      </c>
      <c r="J274" s="24"/>
      <c r="K274" s="25"/>
    </row>
    <row r="275" spans="1:39" ht="15" customHeight="1" x14ac:dyDescent="0.2">
      <c r="A275" s="42">
        <v>53</v>
      </c>
      <c r="B275" s="41" t="s">
        <v>98</v>
      </c>
      <c r="C275" s="41"/>
      <c r="D275" s="21">
        <f t="shared" si="10"/>
        <v>5.0999999999999996</v>
      </c>
      <c r="E275" s="22">
        <f t="shared" si="11"/>
        <v>0</v>
      </c>
      <c r="F275" s="24"/>
      <c r="G275" s="42"/>
      <c r="H275" s="24"/>
      <c r="I275" s="42"/>
      <c r="J275" s="24">
        <v>0</v>
      </c>
      <c r="K275" s="25">
        <v>5.0999999999999996</v>
      </c>
    </row>
    <row r="276" spans="1:39" ht="15" customHeight="1" x14ac:dyDescent="0.2">
      <c r="A276" s="42">
        <v>54</v>
      </c>
      <c r="B276" s="41" t="s">
        <v>96</v>
      </c>
      <c r="C276" s="41"/>
      <c r="D276" s="21">
        <f t="shared" si="10"/>
        <v>5.037814285714286</v>
      </c>
      <c r="E276" s="22">
        <f t="shared" si="11"/>
        <v>0</v>
      </c>
      <c r="F276" s="24"/>
      <c r="G276" s="42"/>
      <c r="H276" s="24"/>
      <c r="I276" s="42"/>
      <c r="J276" s="24">
        <v>0</v>
      </c>
      <c r="K276" s="25">
        <v>5.1714285714285717</v>
      </c>
      <c r="P276" s="4">
        <v>0</v>
      </c>
      <c r="Q276" s="5">
        <v>4.5357142857142856</v>
      </c>
      <c r="X276" s="4">
        <v>0</v>
      </c>
      <c r="Y276" s="5">
        <v>5.4062999999999999</v>
      </c>
    </row>
    <row r="277" spans="1:39" ht="15" customHeight="1" x14ac:dyDescent="0.2">
      <c r="A277" s="42">
        <v>55</v>
      </c>
      <c r="B277" s="41" t="s">
        <v>302</v>
      </c>
      <c r="C277" s="41"/>
      <c r="D277" s="21">
        <f t="shared" si="10"/>
        <v>5.03125</v>
      </c>
      <c r="E277" s="22">
        <f t="shared" si="11"/>
        <v>0</v>
      </c>
      <c r="F277" s="24"/>
      <c r="G277" s="42"/>
      <c r="H277" s="24"/>
      <c r="I277" s="42"/>
      <c r="J277" s="24"/>
      <c r="K277" s="25"/>
      <c r="T277" s="4">
        <v>0</v>
      </c>
      <c r="U277" s="5">
        <v>5.03125</v>
      </c>
    </row>
    <row r="278" spans="1:39" ht="15" customHeight="1" x14ac:dyDescent="0.2">
      <c r="A278" s="42">
        <v>56</v>
      </c>
      <c r="B278" s="41" t="s">
        <v>303</v>
      </c>
      <c r="C278" s="41"/>
      <c r="D278" s="21">
        <f t="shared" si="10"/>
        <v>4.8125</v>
      </c>
      <c r="E278" s="22">
        <f t="shared" si="11"/>
        <v>0</v>
      </c>
      <c r="F278" s="24"/>
      <c r="G278" s="42"/>
      <c r="H278" s="24"/>
      <c r="I278" s="42"/>
      <c r="J278" s="24"/>
      <c r="K278" s="25"/>
      <c r="T278" s="4">
        <v>0</v>
      </c>
      <c r="U278" s="5">
        <v>4.8125</v>
      </c>
    </row>
    <row r="279" spans="1:39" ht="15" customHeight="1" x14ac:dyDescent="0.2">
      <c r="A279" s="42">
        <v>57</v>
      </c>
      <c r="B279" s="41" t="s">
        <v>304</v>
      </c>
      <c r="C279" s="41"/>
      <c r="D279" s="21">
        <f t="shared" si="10"/>
        <v>4.75</v>
      </c>
      <c r="E279" s="22">
        <f t="shared" si="11"/>
        <v>0</v>
      </c>
      <c r="F279" s="24"/>
      <c r="G279" s="42"/>
      <c r="H279" s="24"/>
      <c r="I279" s="42"/>
      <c r="J279" s="24"/>
      <c r="K279" s="25"/>
      <c r="T279" s="4">
        <v>0</v>
      </c>
      <c r="U279" s="5">
        <v>4.75</v>
      </c>
    </row>
    <row r="280" spans="1:39" ht="15" customHeight="1" x14ac:dyDescent="0.2">
      <c r="A280" s="42">
        <v>58</v>
      </c>
      <c r="B280" s="41" t="s">
        <v>352</v>
      </c>
      <c r="C280" s="41"/>
      <c r="D280" s="21">
        <f t="shared" si="10"/>
        <v>4.75</v>
      </c>
      <c r="E280" s="22">
        <f t="shared" si="11"/>
        <v>0</v>
      </c>
      <c r="F280" s="24"/>
      <c r="G280" s="42"/>
      <c r="H280" s="24"/>
      <c r="I280" s="42"/>
      <c r="J280" s="24"/>
      <c r="K280" s="25"/>
      <c r="X280" s="4">
        <v>0</v>
      </c>
      <c r="Y280" s="5">
        <v>4.75</v>
      </c>
    </row>
    <row r="281" spans="1:39" ht="15" customHeight="1" x14ac:dyDescent="0.2">
      <c r="A281" s="42">
        <v>59</v>
      </c>
      <c r="B281" s="41" t="s">
        <v>431</v>
      </c>
      <c r="C281" s="41"/>
      <c r="D281" s="21">
        <f>AVERAGE(G281,I281,K281,M281,O281,Q281,S281,U281,W281,Y281,AA281,AC281,AE281,AG281,AI281)</f>
        <v>4.55</v>
      </c>
      <c r="E281" s="22">
        <f>SUM(F281,H281,J281,L281,N281,P281,R281,T281,V281,X281,Z281,AB281,AD281,AF281,AH281)</f>
        <v>0</v>
      </c>
      <c r="F281" s="24"/>
      <c r="G281" s="42"/>
      <c r="H281" s="24"/>
      <c r="I281" s="42"/>
      <c r="J281" s="24"/>
      <c r="K281" s="25"/>
      <c r="AH281" s="4">
        <v>0</v>
      </c>
      <c r="AI281" s="5">
        <v>4.55</v>
      </c>
    </row>
    <row r="282" spans="1:39" ht="15" customHeight="1" x14ac:dyDescent="0.2">
      <c r="A282" s="42">
        <v>60</v>
      </c>
      <c r="B282" s="41" t="s">
        <v>101</v>
      </c>
      <c r="C282" s="41"/>
      <c r="D282" s="21">
        <f>AVERAGE(G282,I282,K282,M282,O282,Q282,S282,U282,W282,Y282,AA282,AC282,AE282)</f>
        <v>4.5350000000000001</v>
      </c>
      <c r="E282" s="22">
        <f>SUM(F282,H282,J282,L282,N282,P282,R282,T282,V282,X282,Z282,AB282,AD282)</f>
        <v>0</v>
      </c>
      <c r="F282" s="24"/>
      <c r="G282" s="42"/>
      <c r="H282" s="24"/>
      <c r="I282" s="42"/>
      <c r="J282" s="24">
        <v>0</v>
      </c>
      <c r="K282" s="25">
        <v>4.8</v>
      </c>
      <c r="L282" s="4">
        <v>0</v>
      </c>
      <c r="M282" s="1">
        <v>4.2699999999999996</v>
      </c>
    </row>
    <row r="283" spans="1:39" ht="15" customHeight="1" x14ac:dyDescent="0.2">
      <c r="A283" s="42">
        <v>61</v>
      </c>
      <c r="B283" s="41" t="s">
        <v>110</v>
      </c>
      <c r="C283" s="41"/>
      <c r="D283" s="21">
        <f>AVERAGE(S283,U283,W283,AK283,AM283)</f>
        <v>4.4941249999999995</v>
      </c>
      <c r="E283" s="22">
        <f>SUM(R283,T283,V283,AJ283,AL283)</f>
        <v>0</v>
      </c>
      <c r="F283" s="24"/>
      <c r="G283" s="42"/>
      <c r="H283" s="24"/>
      <c r="I283" s="42"/>
      <c r="J283" s="24">
        <v>0</v>
      </c>
      <c r="K283" s="25">
        <v>3.2857142857142856</v>
      </c>
      <c r="L283" s="4">
        <v>0</v>
      </c>
      <c r="M283" s="1">
        <v>2.86</v>
      </c>
      <c r="N283" s="4">
        <v>0</v>
      </c>
      <c r="O283" s="5">
        <v>3.1333333333333333</v>
      </c>
      <c r="R283" s="4">
        <v>0</v>
      </c>
      <c r="S283" s="5">
        <v>3.83</v>
      </c>
      <c r="T283" s="4">
        <v>0</v>
      </c>
      <c r="U283" s="5">
        <v>4.09375</v>
      </c>
      <c r="V283" s="4">
        <v>0</v>
      </c>
      <c r="W283" s="5">
        <v>4.84375</v>
      </c>
      <c r="AH283" s="4">
        <v>0</v>
      </c>
      <c r="AI283" s="5">
        <v>3.1</v>
      </c>
      <c r="AJ283" s="4">
        <v>0</v>
      </c>
      <c r="AK283" s="5">
        <v>5.34375</v>
      </c>
      <c r="AL283" s="4">
        <v>0</v>
      </c>
      <c r="AM283" s="5">
        <v>4.359375</v>
      </c>
    </row>
    <row r="284" spans="1:39" ht="15" customHeight="1" x14ac:dyDescent="0.2">
      <c r="A284" s="42">
        <v>62</v>
      </c>
      <c r="B284" s="41" t="s">
        <v>108</v>
      </c>
      <c r="C284" s="41"/>
      <c r="D284" s="57">
        <f t="shared" ref="D284:D289" si="12">AVERAGE(G284,I284,K284,M284,O284,Q284,S284,U284,W284,Y284,AA284,AC284,AE284)</f>
        <v>4.4256696428571427</v>
      </c>
      <c r="E284" s="22">
        <f t="shared" ref="E284:E289" si="13">SUM(F284,H284,J284,L284,N284,P284,R284,T284,V284,X284,Z284,AB284,AD284)</f>
        <v>0</v>
      </c>
      <c r="F284" s="24"/>
      <c r="G284" s="42"/>
      <c r="H284" s="24"/>
      <c r="I284" s="42"/>
      <c r="J284" s="24">
        <v>0</v>
      </c>
      <c r="K284" s="25">
        <v>3.5857142857142859</v>
      </c>
      <c r="T284" s="4">
        <v>0</v>
      </c>
      <c r="U284" s="5">
        <v>5.265625</v>
      </c>
    </row>
    <row r="285" spans="1:39" ht="15" customHeight="1" x14ac:dyDescent="0.2">
      <c r="A285" s="42">
        <v>63</v>
      </c>
      <c r="B285" s="41" t="s">
        <v>273</v>
      </c>
      <c r="C285" s="41"/>
      <c r="D285" s="21">
        <f t="shared" si="12"/>
        <v>4.4031250000000002</v>
      </c>
      <c r="E285" s="22">
        <f t="shared" si="13"/>
        <v>0</v>
      </c>
      <c r="F285" s="24"/>
      <c r="G285" s="42"/>
      <c r="H285" s="24"/>
      <c r="I285" s="42"/>
      <c r="J285" s="24"/>
      <c r="K285" s="25"/>
      <c r="O285" s="5"/>
      <c r="Q285" s="5"/>
      <c r="R285" s="4">
        <v>0</v>
      </c>
      <c r="S285" s="5">
        <v>3.65</v>
      </c>
      <c r="T285" s="4">
        <v>0</v>
      </c>
      <c r="U285" s="5">
        <v>5.15625</v>
      </c>
    </row>
    <row r="286" spans="1:39" ht="15" customHeight="1" x14ac:dyDescent="0.2">
      <c r="A286" s="42">
        <v>64</v>
      </c>
      <c r="B286" s="41" t="s">
        <v>103</v>
      </c>
      <c r="C286" s="41"/>
      <c r="D286" s="21">
        <f t="shared" si="12"/>
        <v>4.371428571428571</v>
      </c>
      <c r="E286" s="22">
        <f t="shared" si="13"/>
        <v>0</v>
      </c>
      <c r="F286" s="24"/>
      <c r="G286" s="42"/>
      <c r="H286" s="24"/>
      <c r="I286" s="42"/>
      <c r="J286" s="24">
        <v>0</v>
      </c>
      <c r="K286" s="25">
        <v>4.371428571428571</v>
      </c>
    </row>
    <row r="287" spans="1:39" ht="15" customHeight="1" x14ac:dyDescent="0.2">
      <c r="A287" s="42">
        <v>65</v>
      </c>
      <c r="B287" s="41" t="s">
        <v>305</v>
      </c>
      <c r="C287" s="41"/>
      <c r="D287" s="21">
        <f t="shared" si="12"/>
        <v>4.3125</v>
      </c>
      <c r="E287" s="22">
        <f t="shared" si="13"/>
        <v>0</v>
      </c>
      <c r="F287" s="24"/>
      <c r="G287" s="42"/>
      <c r="H287" s="24"/>
      <c r="I287" s="42"/>
      <c r="J287" s="24"/>
      <c r="K287" s="25"/>
      <c r="T287" s="4">
        <v>0</v>
      </c>
      <c r="U287" s="5">
        <v>4.3125</v>
      </c>
    </row>
    <row r="288" spans="1:39" ht="15" customHeight="1" x14ac:dyDescent="0.2">
      <c r="A288" s="42">
        <v>66</v>
      </c>
      <c r="B288" s="41" t="s">
        <v>104</v>
      </c>
      <c r="C288" s="41"/>
      <c r="D288" s="21">
        <f t="shared" si="12"/>
        <v>4.3</v>
      </c>
      <c r="E288" s="22">
        <f t="shared" si="13"/>
        <v>0</v>
      </c>
      <c r="F288" s="24"/>
      <c r="G288" s="42"/>
      <c r="H288" s="24"/>
      <c r="I288" s="42"/>
      <c r="J288" s="24">
        <v>0</v>
      </c>
      <c r="K288" s="25">
        <v>4.3</v>
      </c>
    </row>
    <row r="289" spans="1:39" ht="15" customHeight="1" x14ac:dyDescent="0.2">
      <c r="A289" s="42">
        <v>67</v>
      </c>
      <c r="B289" s="41" t="s">
        <v>214</v>
      </c>
      <c r="C289" s="41"/>
      <c r="D289" s="21">
        <f t="shared" si="12"/>
        <v>4.25</v>
      </c>
      <c r="E289" s="22">
        <f t="shared" si="13"/>
        <v>0</v>
      </c>
      <c r="F289" s="24"/>
      <c r="G289" s="42"/>
      <c r="H289" s="24"/>
      <c r="I289" s="42"/>
      <c r="J289" s="24"/>
      <c r="K289" s="25"/>
      <c r="L289" s="4">
        <v>0</v>
      </c>
      <c r="M289" s="1">
        <v>4.25</v>
      </c>
    </row>
    <row r="290" spans="1:39" ht="15" customHeight="1" x14ac:dyDescent="0.2">
      <c r="A290" s="42">
        <v>68</v>
      </c>
      <c r="B290" s="41" t="s">
        <v>433</v>
      </c>
      <c r="C290" s="41"/>
      <c r="D290" s="21">
        <f>AVERAGE(G290,I290,K290,M290,O290,Q290,S290,U290,W290,Y290,AA290,AC290,AE290,AG290,AI290)</f>
        <v>4.2333333333333334</v>
      </c>
      <c r="E290" s="22">
        <f>SUM(F290,H290,J290,L290,N290,P290,R290,T290,V290,X290,Z290,AB290,AD290,AF290,AH290)</f>
        <v>0</v>
      </c>
      <c r="F290" s="24"/>
      <c r="G290" s="42"/>
      <c r="H290" s="24"/>
      <c r="I290" s="42"/>
      <c r="J290" s="24"/>
      <c r="K290" s="25"/>
      <c r="AH290" s="4">
        <v>0</v>
      </c>
      <c r="AI290" s="5">
        <v>4.2333333333333334</v>
      </c>
    </row>
    <row r="291" spans="1:39" ht="15" customHeight="1" x14ac:dyDescent="0.2">
      <c r="A291" s="42">
        <v>69</v>
      </c>
      <c r="B291" s="41" t="s">
        <v>432</v>
      </c>
      <c r="C291" s="41"/>
      <c r="D291" s="21">
        <f>AVERAGE(AI291,AM291)</f>
        <v>4.2</v>
      </c>
      <c r="E291" s="22">
        <f>SUM(AH291,AL291)</f>
        <v>0</v>
      </c>
      <c r="F291" s="24"/>
      <c r="G291" s="42"/>
      <c r="H291" s="24"/>
      <c r="I291" s="42"/>
      <c r="J291" s="24"/>
      <c r="K291" s="25"/>
      <c r="AH291" s="4">
        <v>0</v>
      </c>
      <c r="AI291" s="5">
        <v>4.4000000000000004</v>
      </c>
      <c r="AL291" s="4">
        <v>0</v>
      </c>
      <c r="AM291" s="5">
        <v>4</v>
      </c>
    </row>
    <row r="292" spans="1:39" ht="15" customHeight="1" x14ac:dyDescent="0.2">
      <c r="A292" s="42">
        <v>70</v>
      </c>
      <c r="B292" s="41" t="s">
        <v>306</v>
      </c>
      <c r="C292" s="41"/>
      <c r="D292" s="21">
        <f>AVERAGE(G292,I292,K292,M292,O292,Q292,S292,U292,W292,Y292,AA292,AC292,AE292)</f>
        <v>4.109375</v>
      </c>
      <c r="E292" s="22">
        <f>SUM(F292,H292,J292,L292,N292,P292,R292,T292,V292,X292,Z292,AB292,AD292)</f>
        <v>0</v>
      </c>
      <c r="F292" s="24"/>
      <c r="G292" s="42"/>
      <c r="H292" s="24"/>
      <c r="I292" s="42"/>
      <c r="J292" s="24"/>
      <c r="K292" s="25"/>
      <c r="T292" s="4">
        <v>0</v>
      </c>
      <c r="U292" s="5">
        <v>4.109375</v>
      </c>
    </row>
    <row r="293" spans="1:39" ht="15" customHeight="1" x14ac:dyDescent="0.2">
      <c r="A293" s="42">
        <v>71</v>
      </c>
      <c r="B293" s="41" t="s">
        <v>61</v>
      </c>
      <c r="C293" s="41"/>
      <c r="D293" s="21">
        <f>AVERAGE(G293,I293,K293,M293,O293,Q293,S293,U293,W293,Y293,AA293,AC293,AE293)</f>
        <v>4.0178571428571432</v>
      </c>
      <c r="E293" s="22">
        <f>SUM(F293,H293,J293,L293,N293,P293,R293,T293,V293,X293,Z293,AB293,AD293)</f>
        <v>0</v>
      </c>
      <c r="F293" s="24"/>
      <c r="G293" s="42"/>
      <c r="H293" s="24"/>
      <c r="I293" s="42"/>
      <c r="J293" s="24"/>
      <c r="K293" s="25"/>
      <c r="O293" s="5"/>
      <c r="P293" s="4">
        <v>0</v>
      </c>
      <c r="Q293" s="5">
        <v>4.0178571428571432</v>
      </c>
    </row>
    <row r="294" spans="1:39" ht="15" customHeight="1" x14ac:dyDescent="0.2">
      <c r="A294" s="42">
        <v>72</v>
      </c>
      <c r="B294" s="41" t="s">
        <v>446</v>
      </c>
      <c r="C294" s="41"/>
      <c r="D294" s="21">
        <f>AVERAGE(G294,I294,K294,M294,O294,Q294,S294,U294,W294,Y294,AA294,AC294,AE294,AG294,AI294,AK294,AM294)</f>
        <v>3.9375</v>
      </c>
      <c r="E294" s="22">
        <f>SUM(F294,H294,J294,L294,N294,P294,R294,T294,V294,X294,Z294,AB294,AD294,AF294,AH294,AJ294,AL294)</f>
        <v>0</v>
      </c>
      <c r="F294" s="24"/>
      <c r="G294" s="42"/>
      <c r="H294" s="24"/>
      <c r="I294" s="42"/>
      <c r="J294" s="24"/>
      <c r="K294" s="25"/>
      <c r="AJ294" s="4">
        <v>0</v>
      </c>
      <c r="AK294" s="5">
        <v>3.9375</v>
      </c>
    </row>
    <row r="295" spans="1:39" ht="15" customHeight="1" x14ac:dyDescent="0.2">
      <c r="A295" s="42">
        <v>73</v>
      </c>
      <c r="B295" s="41" t="s">
        <v>190</v>
      </c>
      <c r="C295" s="41"/>
      <c r="D295" s="21">
        <f>AVERAGE(G295,I295,K295,M295,O295,Q295,S295,U295,W295,Y295,AA295,AC295,AE295)</f>
        <v>3.6344444444444446</v>
      </c>
      <c r="E295" s="22">
        <f>SUM(F295,H295,J295,L295,N295,P295,R295,T295,V295,X295,Z295,AB295,AD295)</f>
        <v>0</v>
      </c>
      <c r="F295" s="24"/>
      <c r="G295" s="42"/>
      <c r="H295" s="24">
        <v>0</v>
      </c>
      <c r="I295" s="42">
        <v>3.22</v>
      </c>
      <c r="J295" s="24"/>
      <c r="K295" s="25"/>
      <c r="N295" s="4">
        <v>0</v>
      </c>
      <c r="O295" s="5">
        <v>4.2833333333333332</v>
      </c>
      <c r="R295" s="4">
        <v>0</v>
      </c>
      <c r="S295" s="5">
        <v>3.4</v>
      </c>
    </row>
    <row r="296" spans="1:39" ht="15" customHeight="1" x14ac:dyDescent="0.2">
      <c r="A296" s="42">
        <v>74</v>
      </c>
      <c r="B296" s="41" t="s">
        <v>111</v>
      </c>
      <c r="C296" s="41"/>
      <c r="D296" s="21">
        <f>AVERAGE(K296,Q296,S296,AI296)</f>
        <v>3.58</v>
      </c>
      <c r="E296" s="22">
        <f>SUM(F296,H296,J296,L296,N296,P296,R296,T296,V296,X296,Z296,AB296,AD296,AF296,AH296)</f>
        <v>0</v>
      </c>
      <c r="F296" s="24"/>
      <c r="G296" s="42"/>
      <c r="H296" s="24"/>
      <c r="I296" s="42"/>
      <c r="J296" s="24">
        <v>0</v>
      </c>
      <c r="K296" s="25">
        <v>2.9714285714285715</v>
      </c>
      <c r="P296" s="4">
        <v>0</v>
      </c>
      <c r="Q296" s="5">
        <v>3.6785714285714284</v>
      </c>
      <c r="R296" s="4">
        <v>0</v>
      </c>
      <c r="S296" s="5">
        <v>3.02</v>
      </c>
      <c r="AH296" s="4">
        <v>0</v>
      </c>
      <c r="AI296" s="5">
        <v>4.6500000000000004</v>
      </c>
    </row>
    <row r="297" spans="1:39" ht="15" customHeight="1" x14ac:dyDescent="0.2">
      <c r="A297" s="42">
        <v>75</v>
      </c>
      <c r="B297" s="41" t="s">
        <v>307</v>
      </c>
      <c r="C297" s="41"/>
      <c r="D297" s="21">
        <f>AVERAGE(G297,I297,K297,M297,O297,Q297,S297,U297,W297,Y297,AA297,AC297,AE297)</f>
        <v>3.5</v>
      </c>
      <c r="E297" s="22">
        <f>SUM(F297,H297,J297,L297,N297,P297,R297,T297,V297,X297,Z297,AB297,AD297)</f>
        <v>0</v>
      </c>
      <c r="F297" s="24"/>
      <c r="G297" s="42"/>
      <c r="H297" s="24"/>
      <c r="I297" s="42"/>
      <c r="J297" s="24"/>
      <c r="K297" s="25"/>
      <c r="T297" s="4">
        <v>0</v>
      </c>
      <c r="U297" s="5">
        <v>3.5</v>
      </c>
    </row>
    <row r="298" spans="1:39" ht="15" customHeight="1" x14ac:dyDescent="0.2">
      <c r="A298" s="42">
        <v>76</v>
      </c>
      <c r="B298" s="41" t="s">
        <v>109</v>
      </c>
      <c r="C298" s="41"/>
      <c r="D298" s="21">
        <f>AVERAGE(G298,I298,K298,M298,O298,Q298,S298,U298,W298,Y298,AA298,AC298,AE298)</f>
        <v>3.4714285714285715</v>
      </c>
      <c r="E298" s="22">
        <f>SUM(F298,H298,J298,L298,N298,P298,R298,T298,V298,X298,Z298,AB298,AD298)</f>
        <v>0</v>
      </c>
      <c r="F298" s="24"/>
      <c r="G298" s="42"/>
      <c r="H298" s="24"/>
      <c r="I298" s="42"/>
      <c r="J298" s="24">
        <v>0</v>
      </c>
      <c r="K298" s="25">
        <v>3.4714285714285715</v>
      </c>
    </row>
    <row r="299" spans="1:39" ht="15" customHeight="1" x14ac:dyDescent="0.2">
      <c r="A299" s="42">
        <v>77</v>
      </c>
      <c r="B299" s="41" t="s">
        <v>192</v>
      </c>
      <c r="C299" s="41"/>
      <c r="D299" s="21">
        <f>AVERAGE(I299,M299,U299,AI299)</f>
        <v>3.1842187499999999</v>
      </c>
      <c r="E299" s="22">
        <f>SUM(F299,H299,J299,L299,N299,P299,R299,T299,V299,X299,Z299,AB299,AD299,AH299)</f>
        <v>0</v>
      </c>
      <c r="F299" s="24"/>
      <c r="G299" s="42"/>
      <c r="H299" s="24">
        <v>0</v>
      </c>
      <c r="I299" s="42">
        <v>3.56</v>
      </c>
      <c r="J299" s="24"/>
      <c r="K299" s="25"/>
      <c r="L299" s="4">
        <v>0</v>
      </c>
      <c r="M299" s="1">
        <v>2.13</v>
      </c>
      <c r="T299" s="4">
        <v>0</v>
      </c>
      <c r="U299" s="5">
        <v>3.796875</v>
      </c>
      <c r="AH299" s="4">
        <v>0</v>
      </c>
      <c r="AI299" s="5">
        <v>3.25</v>
      </c>
    </row>
    <row r="300" spans="1:39" ht="15" customHeight="1" x14ac:dyDescent="0.2">
      <c r="A300" s="42">
        <v>78</v>
      </c>
      <c r="B300" s="41" t="s">
        <v>170</v>
      </c>
      <c r="C300" s="41"/>
      <c r="D300" s="21">
        <f>AVERAGE(G300,I300,K300,M300,O300,Q300,S300,U300,W300,Y300,AA300,AC300,AE300)</f>
        <v>3.1785714285714284</v>
      </c>
      <c r="E300" s="22">
        <f>SUM(F300,H300,J300,L300,N300,P300,R300,T300,V300,X300,Z300,AB300,AD300)</f>
        <v>0</v>
      </c>
      <c r="F300" s="24"/>
      <c r="G300" s="42"/>
      <c r="H300" s="24"/>
      <c r="I300" s="42"/>
      <c r="J300" s="24"/>
      <c r="K300" s="25"/>
      <c r="O300" s="5"/>
      <c r="P300" s="4">
        <v>0</v>
      </c>
      <c r="Q300" s="5">
        <v>3.1785714285714284</v>
      </c>
    </row>
    <row r="301" spans="1:39" ht="15" customHeight="1" x14ac:dyDescent="0.2">
      <c r="A301" s="42">
        <v>79</v>
      </c>
      <c r="B301" s="41" t="s">
        <v>413</v>
      </c>
      <c r="C301" s="41"/>
      <c r="D301" s="21">
        <f>AVERAGE(AE301,AI301)</f>
        <v>3.0160714285714283</v>
      </c>
      <c r="E301" s="22">
        <f>SUM(AD301,AH301)</f>
        <v>0</v>
      </c>
      <c r="F301" s="24"/>
      <c r="G301" s="42"/>
      <c r="H301" s="24"/>
      <c r="I301" s="42"/>
      <c r="J301" s="24"/>
      <c r="K301" s="25"/>
      <c r="AD301" s="4">
        <v>0</v>
      </c>
      <c r="AE301" s="5">
        <v>3.4821428571428572</v>
      </c>
      <c r="AH301" s="4">
        <v>0</v>
      </c>
      <c r="AI301" s="5">
        <v>2.5499999999999998</v>
      </c>
    </row>
    <row r="302" spans="1:39" ht="15" customHeight="1" x14ac:dyDescent="0.2">
      <c r="A302" s="42">
        <v>80</v>
      </c>
      <c r="B302" s="41" t="s">
        <v>230</v>
      </c>
      <c r="C302" s="41"/>
      <c r="D302" s="21">
        <f t="shared" ref="D302:D307" si="14">AVERAGE(G302,I302,K302,M302,O302,Q302,S302,U302,W302,Y302,AA302,AC302,AE302)</f>
        <v>3.0133309523809522</v>
      </c>
      <c r="E302" s="22">
        <f t="shared" ref="E302:E307" si="15">SUM(F302,H302,J302,L302,N302,P302,R302,T302,V302,X302,Z302,AB302,AD302)</f>
        <v>0</v>
      </c>
      <c r="F302" s="24"/>
      <c r="G302" s="42"/>
      <c r="H302" s="24"/>
      <c r="I302" s="42"/>
      <c r="J302" s="24"/>
      <c r="K302" s="25"/>
      <c r="N302" s="4">
        <v>0</v>
      </c>
      <c r="O302" s="5">
        <v>2.5166666666666666</v>
      </c>
      <c r="P302" s="4">
        <v>0</v>
      </c>
      <c r="Q302" s="5">
        <v>2.7678571428571428</v>
      </c>
      <c r="R302" s="4">
        <v>0</v>
      </c>
      <c r="S302" s="5">
        <v>3.05</v>
      </c>
      <c r="X302" s="4">
        <v>0</v>
      </c>
      <c r="Y302" s="5">
        <v>3.7187999999999999</v>
      </c>
    </row>
    <row r="303" spans="1:39" ht="15" customHeight="1" x14ac:dyDescent="0.2">
      <c r="A303" s="42">
        <v>81</v>
      </c>
      <c r="B303" s="41" t="s">
        <v>112</v>
      </c>
      <c r="C303" s="41"/>
      <c r="D303" s="21">
        <f t="shared" si="14"/>
        <v>2.8857142857142857</v>
      </c>
      <c r="E303" s="22">
        <f t="shared" si="15"/>
        <v>0</v>
      </c>
      <c r="F303" s="24"/>
      <c r="G303" s="42"/>
      <c r="H303" s="24"/>
      <c r="I303" s="42"/>
      <c r="J303" s="24">
        <v>0</v>
      </c>
      <c r="K303" s="25">
        <v>2.8857142857142857</v>
      </c>
    </row>
    <row r="304" spans="1:39" ht="15" customHeight="1" x14ac:dyDescent="0.2">
      <c r="A304" s="42">
        <v>82</v>
      </c>
      <c r="B304" s="41" t="s">
        <v>113</v>
      </c>
      <c r="C304" s="41"/>
      <c r="D304" s="21">
        <f t="shared" si="14"/>
        <v>2.7142857142857144</v>
      </c>
      <c r="E304" s="22">
        <f t="shared" si="15"/>
        <v>0</v>
      </c>
      <c r="F304" s="24"/>
      <c r="G304" s="42"/>
      <c r="H304" s="24"/>
      <c r="I304" s="42"/>
      <c r="J304" s="24">
        <v>0</v>
      </c>
      <c r="K304" s="25">
        <v>2.7142857142857144</v>
      </c>
    </row>
    <row r="305" spans="1:39" ht="15" customHeight="1" x14ac:dyDescent="0.2">
      <c r="A305" s="42">
        <v>83</v>
      </c>
      <c r="B305" s="41" t="s">
        <v>353</v>
      </c>
      <c r="C305" s="41"/>
      <c r="D305" s="21">
        <f t="shared" si="14"/>
        <v>2.5781000000000001</v>
      </c>
      <c r="E305" s="22">
        <f t="shared" si="15"/>
        <v>0</v>
      </c>
      <c r="F305" s="24"/>
      <c r="G305" s="42"/>
      <c r="H305" s="24"/>
      <c r="I305" s="42"/>
      <c r="J305" s="24"/>
      <c r="K305" s="25"/>
      <c r="X305" s="4">
        <v>0</v>
      </c>
      <c r="Y305" s="5">
        <v>2.5781000000000001</v>
      </c>
    </row>
    <row r="306" spans="1:39" ht="15" customHeight="1" x14ac:dyDescent="0.2">
      <c r="A306" s="42">
        <v>84</v>
      </c>
      <c r="B306" s="41" t="s">
        <v>244</v>
      </c>
      <c r="C306" s="41"/>
      <c r="D306" s="21">
        <f t="shared" si="14"/>
        <v>2.4821428571428572</v>
      </c>
      <c r="E306" s="22">
        <f t="shared" si="15"/>
        <v>0</v>
      </c>
      <c r="F306" s="24"/>
      <c r="G306" s="42"/>
      <c r="H306" s="24"/>
      <c r="I306" s="42"/>
      <c r="J306" s="24"/>
      <c r="K306" s="25"/>
      <c r="O306" s="5"/>
      <c r="P306" s="4">
        <v>0</v>
      </c>
      <c r="Q306" s="5">
        <v>2.4821428571428572</v>
      </c>
    </row>
    <row r="307" spans="1:39" ht="15" customHeight="1" x14ac:dyDescent="0.2">
      <c r="A307" s="42">
        <v>85</v>
      </c>
      <c r="B307" s="41" t="s">
        <v>114</v>
      </c>
      <c r="C307" s="41"/>
      <c r="D307" s="21">
        <f t="shared" si="14"/>
        <v>2.2571428571428571</v>
      </c>
      <c r="E307" s="22">
        <f t="shared" si="15"/>
        <v>0</v>
      </c>
      <c r="F307" s="24"/>
      <c r="G307" s="42"/>
      <c r="H307" s="24"/>
      <c r="I307" s="42"/>
      <c r="J307" s="24">
        <v>0</v>
      </c>
      <c r="K307" s="25">
        <v>2.2571428571428571</v>
      </c>
    </row>
    <row r="308" spans="1:39" ht="15" customHeight="1" x14ac:dyDescent="0.2">
      <c r="A308" s="42"/>
      <c r="B308" s="41"/>
      <c r="C308" s="41"/>
      <c r="D308" s="21"/>
      <c r="E308" s="22"/>
      <c r="F308" s="24"/>
      <c r="G308" s="42"/>
      <c r="H308" s="24"/>
      <c r="I308" s="42"/>
      <c r="J308" s="24"/>
      <c r="K308" s="25"/>
    </row>
    <row r="309" spans="1:39" s="7" customFormat="1" ht="15" customHeight="1" thickBot="1" x14ac:dyDescent="0.25">
      <c r="A309" s="58"/>
      <c r="B309" s="59"/>
      <c r="C309" s="59"/>
      <c r="D309" s="60"/>
      <c r="E309" s="29"/>
      <c r="F309" s="38"/>
      <c r="G309" s="58"/>
      <c r="H309" s="38"/>
      <c r="I309" s="58"/>
      <c r="J309" s="38"/>
      <c r="K309" s="39"/>
      <c r="L309" s="9"/>
      <c r="M309" s="6"/>
      <c r="N309" s="9"/>
      <c r="O309" s="6"/>
      <c r="P309" s="9"/>
      <c r="Q309" s="6"/>
      <c r="R309" s="9"/>
      <c r="S309" s="10"/>
      <c r="T309" s="9"/>
      <c r="U309" s="10"/>
      <c r="V309" s="9"/>
      <c r="W309" s="10"/>
      <c r="X309" s="9"/>
      <c r="Y309" s="10"/>
      <c r="Z309" s="9"/>
      <c r="AA309" s="10"/>
      <c r="AB309" s="9"/>
      <c r="AC309" s="10"/>
      <c r="AD309" s="9"/>
      <c r="AE309" s="10"/>
      <c r="AF309" s="9"/>
      <c r="AG309" s="10"/>
      <c r="AH309" s="9"/>
      <c r="AI309" s="10"/>
      <c r="AJ309" s="9"/>
      <c r="AK309" s="10"/>
      <c r="AL309" s="9"/>
      <c r="AM309" s="10"/>
    </row>
    <row r="310" spans="1:39" s="18" customFormat="1" ht="15" customHeight="1" thickTop="1" x14ac:dyDescent="0.2">
      <c r="A310" s="14" t="s">
        <v>115</v>
      </c>
      <c r="B310" s="61"/>
      <c r="C310" s="61"/>
      <c r="D310" s="13" t="s">
        <v>233</v>
      </c>
      <c r="E310" s="11" t="s">
        <v>1</v>
      </c>
      <c r="F310" s="14"/>
      <c r="G310" s="14"/>
      <c r="H310" s="14"/>
      <c r="I310" s="14"/>
      <c r="J310" s="14"/>
      <c r="K310" s="15"/>
      <c r="L310" s="16"/>
      <c r="M310" s="16"/>
      <c r="N310" s="16"/>
      <c r="O310" s="16"/>
      <c r="P310" s="16"/>
      <c r="Q310" s="16"/>
      <c r="R310" s="16"/>
      <c r="S310" s="17"/>
      <c r="T310" s="16"/>
      <c r="U310" s="17"/>
      <c r="V310" s="16"/>
      <c r="W310" s="17"/>
      <c r="X310" s="16"/>
      <c r="Y310" s="17"/>
      <c r="Z310" s="16"/>
      <c r="AA310" s="17"/>
      <c r="AB310" s="16"/>
      <c r="AC310" s="17"/>
      <c r="AD310" s="16"/>
      <c r="AE310" s="17"/>
      <c r="AF310" s="16"/>
      <c r="AG310" s="17"/>
      <c r="AH310" s="16"/>
      <c r="AI310" s="17"/>
      <c r="AJ310" s="16"/>
      <c r="AK310" s="17"/>
      <c r="AL310" s="16"/>
      <c r="AM310" s="17"/>
    </row>
    <row r="311" spans="1:39" ht="15" customHeight="1" x14ac:dyDescent="0.2">
      <c r="A311" s="42">
        <v>1</v>
      </c>
      <c r="B311" s="41" t="s">
        <v>116</v>
      </c>
      <c r="C311" s="41"/>
      <c r="D311" s="21">
        <f>AVERAGE(K311,S311,AE311,AG311,AK311)</f>
        <v>19.442571428571437</v>
      </c>
      <c r="E311" s="22">
        <f>SUM(J311,R311,AD311,AF311,AJ311)</f>
        <v>150</v>
      </c>
      <c r="F311" s="24">
        <v>27</v>
      </c>
      <c r="G311" s="42">
        <v>18.75</v>
      </c>
      <c r="H311" s="24">
        <v>27</v>
      </c>
      <c r="I311" s="42">
        <v>18.059999999999999</v>
      </c>
      <c r="J311" s="24">
        <v>30</v>
      </c>
      <c r="K311" s="25">
        <v>19.37142857142857</v>
      </c>
      <c r="L311" s="4">
        <v>24</v>
      </c>
      <c r="M311" s="1">
        <v>18</v>
      </c>
      <c r="N311" s="4">
        <v>30</v>
      </c>
      <c r="O311" s="5">
        <v>19.066666666666666</v>
      </c>
      <c r="P311" s="4">
        <v>18</v>
      </c>
      <c r="Q311" s="5">
        <v>17.857142857142858</v>
      </c>
      <c r="R311" s="4">
        <v>30</v>
      </c>
      <c r="S311" s="5">
        <v>19.27</v>
      </c>
      <c r="T311" s="4">
        <v>30</v>
      </c>
      <c r="U311" s="5">
        <v>19.25</v>
      </c>
      <c r="V311" s="4">
        <v>30</v>
      </c>
      <c r="W311" s="5">
        <v>19.125</v>
      </c>
      <c r="X311" s="4">
        <v>30</v>
      </c>
      <c r="Y311" s="5">
        <v>19</v>
      </c>
      <c r="Z311" s="4">
        <v>27</v>
      </c>
      <c r="AA311" s="5">
        <v>18.866666666666667</v>
      </c>
      <c r="AD311" s="4">
        <v>30</v>
      </c>
      <c r="AE311" s="5">
        <v>19.714285714285715</v>
      </c>
      <c r="AF311" s="4">
        <v>30</v>
      </c>
      <c r="AG311" s="5">
        <v>19.3571428571429</v>
      </c>
      <c r="AH311" s="4">
        <v>18</v>
      </c>
      <c r="AI311" s="5">
        <v>17.333333333333332</v>
      </c>
      <c r="AJ311" s="4">
        <v>30</v>
      </c>
      <c r="AK311" s="5">
        <v>19.5</v>
      </c>
      <c r="AL311" s="4">
        <v>27</v>
      </c>
      <c r="AM311" s="5">
        <v>17.75</v>
      </c>
    </row>
    <row r="312" spans="1:39" ht="15" customHeight="1" x14ac:dyDescent="0.2">
      <c r="A312" s="42">
        <v>3</v>
      </c>
      <c r="B312" s="41" t="s">
        <v>118</v>
      </c>
      <c r="C312" s="41"/>
      <c r="D312" s="21">
        <v>18.84</v>
      </c>
      <c r="E312" s="22">
        <v>141</v>
      </c>
      <c r="F312" s="24">
        <v>18</v>
      </c>
      <c r="G312" s="42">
        <v>17.559999999999999</v>
      </c>
      <c r="H312" s="24"/>
      <c r="I312" s="42"/>
      <c r="J312" s="24">
        <v>24</v>
      </c>
      <c r="K312" s="25">
        <v>17.314285714285713</v>
      </c>
      <c r="L312" s="73">
        <v>27</v>
      </c>
      <c r="M312" s="1">
        <v>18.14</v>
      </c>
      <c r="N312" s="4">
        <v>21</v>
      </c>
      <c r="O312" s="5">
        <v>18.066666666666666</v>
      </c>
      <c r="P312" s="73">
        <v>30</v>
      </c>
      <c r="Q312" s="5">
        <v>18.785714285714285</v>
      </c>
      <c r="R312" s="4">
        <v>21</v>
      </c>
      <c r="S312" s="5">
        <v>18.13</v>
      </c>
      <c r="V312" s="4">
        <v>24</v>
      </c>
      <c r="W312" s="5">
        <v>18.75</v>
      </c>
      <c r="Z312" s="73">
        <v>30</v>
      </c>
      <c r="AA312" s="5">
        <v>19.2</v>
      </c>
      <c r="AD312" s="73">
        <v>27</v>
      </c>
      <c r="AE312" s="5">
        <v>19.285714285714285</v>
      </c>
      <c r="AH312" s="4">
        <v>15</v>
      </c>
      <c r="AI312" s="5">
        <v>17.266666666666666</v>
      </c>
      <c r="AJ312" s="73">
        <v>27</v>
      </c>
      <c r="AK312" s="5">
        <v>18.8125</v>
      </c>
      <c r="AL312" s="4">
        <v>21</v>
      </c>
      <c r="AM312" s="5">
        <v>16.9375</v>
      </c>
    </row>
    <row r="313" spans="1:39" ht="15" customHeight="1" x14ac:dyDescent="0.2">
      <c r="A313" s="42">
        <v>2</v>
      </c>
      <c r="B313" s="41" t="s">
        <v>119</v>
      </c>
      <c r="C313" s="41"/>
      <c r="D313" s="21">
        <f>AVERAGE(I313,M313,S313,W313,AG313)</f>
        <v>18.771928571428582</v>
      </c>
      <c r="E313" s="22">
        <f>SUM(H313,L313,R313,V313,AF313)</f>
        <v>141</v>
      </c>
      <c r="F313" s="24">
        <v>12</v>
      </c>
      <c r="G313" s="42">
        <v>16.5</v>
      </c>
      <c r="H313" s="24">
        <v>30</v>
      </c>
      <c r="I313" s="42">
        <v>18.75</v>
      </c>
      <c r="J313" s="24">
        <v>21</v>
      </c>
      <c r="K313" s="25">
        <v>16.285714285714285</v>
      </c>
      <c r="L313" s="4">
        <v>30</v>
      </c>
      <c r="M313" s="1">
        <v>18.64</v>
      </c>
      <c r="N313" s="4">
        <v>15</v>
      </c>
      <c r="O313" s="5">
        <v>17.733333333333334</v>
      </c>
      <c r="P313" s="4">
        <v>27</v>
      </c>
      <c r="Q313" s="5">
        <v>18.5</v>
      </c>
      <c r="R313" s="4">
        <v>27</v>
      </c>
      <c r="S313" s="5">
        <v>18.8</v>
      </c>
      <c r="V313" s="4">
        <v>27</v>
      </c>
      <c r="W313" s="5">
        <v>18.8125</v>
      </c>
      <c r="X313" s="4">
        <v>27</v>
      </c>
      <c r="Y313" s="5">
        <v>18.625</v>
      </c>
      <c r="AD313" s="4">
        <v>21</v>
      </c>
      <c r="AE313" s="5">
        <v>18.571428571428573</v>
      </c>
      <c r="AF313" s="4">
        <v>27</v>
      </c>
      <c r="AG313" s="5">
        <v>18.8571428571429</v>
      </c>
      <c r="AH313" s="4">
        <v>24</v>
      </c>
      <c r="AI313" s="5">
        <v>17.933333333333334</v>
      </c>
      <c r="AL313" s="4">
        <v>24</v>
      </c>
      <c r="AM313" s="5">
        <v>17.5625</v>
      </c>
    </row>
    <row r="314" spans="1:39" ht="15" customHeight="1" x14ac:dyDescent="0.2">
      <c r="A314" s="42">
        <v>4</v>
      </c>
      <c r="B314" s="41" t="s">
        <v>171</v>
      </c>
      <c r="C314" s="41"/>
      <c r="D314" s="21">
        <f>AVERAGE(G314,S314,AE314,AI314,AM314)</f>
        <v>18.63307142857143</v>
      </c>
      <c r="E314" s="22">
        <f>SUM(F314,R314,AD314,AH314,AL314)</f>
        <v>132</v>
      </c>
      <c r="F314" s="24">
        <v>24</v>
      </c>
      <c r="G314" s="42">
        <v>18.63</v>
      </c>
      <c r="H314" s="24">
        <v>21</v>
      </c>
      <c r="I314" s="42">
        <v>16.809999999999999</v>
      </c>
      <c r="J314" s="24"/>
      <c r="K314" s="25"/>
      <c r="N314" s="4">
        <v>24</v>
      </c>
      <c r="O314" s="5">
        <v>18.2</v>
      </c>
      <c r="P314" s="4">
        <v>24</v>
      </c>
      <c r="Q314" s="5">
        <v>18.142857142857142</v>
      </c>
      <c r="R314" s="4">
        <v>24</v>
      </c>
      <c r="S314" s="5">
        <v>18.73</v>
      </c>
      <c r="AD314" s="4">
        <v>24</v>
      </c>
      <c r="AE314" s="5">
        <v>19.142857142857142</v>
      </c>
      <c r="AH314" s="4">
        <v>30</v>
      </c>
      <c r="AI314" s="5">
        <v>18.600000000000001</v>
      </c>
      <c r="AL314" s="4">
        <v>30</v>
      </c>
      <c r="AM314" s="5">
        <v>18.0625</v>
      </c>
    </row>
    <row r="315" spans="1:39" ht="15" customHeight="1" x14ac:dyDescent="0.2">
      <c r="A315" s="42">
        <v>5</v>
      </c>
      <c r="B315" s="41" t="s">
        <v>117</v>
      </c>
      <c r="C315" s="41"/>
      <c r="D315" s="21">
        <f>AVERAGE(G315,K315,S315,AA315,AK315,AM315)</f>
        <v>18.221404761904761</v>
      </c>
      <c r="E315" s="22">
        <f>SUM(F315,J315,R315,Z315,AJ315,AL315)</f>
        <v>123</v>
      </c>
      <c r="F315" s="24">
        <v>30</v>
      </c>
      <c r="G315" s="42">
        <v>19.059999999999999</v>
      </c>
      <c r="H315" s="24"/>
      <c r="I315" s="42"/>
      <c r="J315" s="24">
        <v>27</v>
      </c>
      <c r="K315" s="25">
        <v>17.542857142857144</v>
      </c>
      <c r="P315" s="4">
        <v>12</v>
      </c>
      <c r="Q315" s="5">
        <v>17.071428571428573</v>
      </c>
      <c r="R315" s="4">
        <v>18</v>
      </c>
      <c r="S315" s="5">
        <v>18</v>
      </c>
      <c r="Z315" s="4">
        <v>24</v>
      </c>
      <c r="AA315" s="5">
        <v>18.066666666666666</v>
      </c>
      <c r="AJ315" s="4">
        <v>24</v>
      </c>
      <c r="AK315" s="5">
        <v>18.4375</v>
      </c>
    </row>
    <row r="316" spans="1:39" ht="15" customHeight="1" x14ac:dyDescent="0.2">
      <c r="A316" s="42">
        <v>6</v>
      </c>
      <c r="B316" s="41" t="s">
        <v>120</v>
      </c>
      <c r="C316" s="41"/>
      <c r="D316" s="21">
        <f>AVERAGE(Q316,U316,AA316,AG316,AI316)</f>
        <v>17.524285714285718</v>
      </c>
      <c r="E316" s="22">
        <f>SUM(P316,T316,Z316,AF316,AH316)</f>
        <v>114</v>
      </c>
      <c r="F316" s="24"/>
      <c r="G316" s="42">
        <v>16.690000000000001</v>
      </c>
      <c r="H316" s="24"/>
      <c r="I316" s="42"/>
      <c r="J316" s="24">
        <v>18</v>
      </c>
      <c r="K316" s="25">
        <v>15.314285714285715</v>
      </c>
      <c r="L316" s="4">
        <v>15</v>
      </c>
      <c r="M316" s="1">
        <v>15.57</v>
      </c>
      <c r="N316" s="4">
        <v>6</v>
      </c>
      <c r="O316" s="5">
        <v>15.466666666666667</v>
      </c>
      <c r="P316" s="4">
        <v>21</v>
      </c>
      <c r="Q316" s="5">
        <v>18</v>
      </c>
      <c r="R316" s="4">
        <v>15</v>
      </c>
      <c r="S316" s="5">
        <v>17.13</v>
      </c>
      <c r="T316" s="4">
        <v>27</v>
      </c>
      <c r="U316" s="5">
        <v>16.75</v>
      </c>
      <c r="Z316" s="4">
        <v>21</v>
      </c>
      <c r="AA316" s="5">
        <v>17.933333333333334</v>
      </c>
      <c r="AF316" s="4">
        <v>24</v>
      </c>
      <c r="AG316" s="5">
        <v>17.071428571428601</v>
      </c>
      <c r="AH316" s="4">
        <v>21</v>
      </c>
      <c r="AI316" s="5">
        <v>17.866666666666667</v>
      </c>
    </row>
    <row r="317" spans="1:39" ht="15" customHeight="1" x14ac:dyDescent="0.2">
      <c r="A317" s="42">
        <v>7</v>
      </c>
      <c r="B317" s="41" t="s">
        <v>60</v>
      </c>
      <c r="C317" s="41"/>
      <c r="D317" s="21">
        <f>AVERAGE(S317,W317,AE317,AK317,AM317)</f>
        <v>16.447214285714285</v>
      </c>
      <c r="E317" s="22">
        <f>SUM(R317,V317,AD317,AJ317,AL317)</f>
        <v>87</v>
      </c>
      <c r="F317" s="24"/>
      <c r="G317" s="42"/>
      <c r="H317" s="24"/>
      <c r="I317" s="42"/>
      <c r="J317" s="24"/>
      <c r="K317" s="25"/>
      <c r="O317" s="5"/>
      <c r="R317" s="4">
        <v>9</v>
      </c>
      <c r="S317" s="5">
        <v>15.87</v>
      </c>
      <c r="V317" s="4">
        <v>21</v>
      </c>
      <c r="W317" s="5">
        <v>18.5625</v>
      </c>
      <c r="AD317" s="4">
        <v>18</v>
      </c>
      <c r="AE317" s="5">
        <v>17.928571428571427</v>
      </c>
      <c r="AJ317" s="4">
        <v>21</v>
      </c>
      <c r="AK317" s="5">
        <v>15.1875</v>
      </c>
      <c r="AL317" s="4">
        <v>18</v>
      </c>
      <c r="AM317" s="5">
        <v>14.6875</v>
      </c>
    </row>
    <row r="318" spans="1:39" ht="15" customHeight="1" x14ac:dyDescent="0.2">
      <c r="A318" s="42">
        <v>8</v>
      </c>
      <c r="B318" s="41" t="s">
        <v>215</v>
      </c>
      <c r="C318" s="41"/>
      <c r="D318" s="21">
        <f>AVERAGE(G318,I318,K318,M318,O318,Q318,U318,W318,Y318,AA318,AC318,AE318)</f>
        <v>16.986261904761903</v>
      </c>
      <c r="E318" s="22">
        <f>SUM(F318,H318,J318,L318,N318,P318,T318,V318,X318,Z318,AB318,AD318)</f>
        <v>81</v>
      </c>
      <c r="F318" s="24"/>
      <c r="G318" s="42"/>
      <c r="H318" s="24"/>
      <c r="I318" s="42"/>
      <c r="J318" s="24"/>
      <c r="K318" s="25"/>
      <c r="L318" s="4">
        <v>21</v>
      </c>
      <c r="M318" s="1">
        <v>16.07</v>
      </c>
      <c r="N318" s="4">
        <v>12</v>
      </c>
      <c r="O318" s="5">
        <v>17.066666666666666</v>
      </c>
      <c r="P318" s="4">
        <v>15</v>
      </c>
      <c r="Q318" s="5">
        <v>17.214285714285715</v>
      </c>
      <c r="R318" s="4">
        <v>12</v>
      </c>
      <c r="S318" s="5">
        <v>16.399999999999999</v>
      </c>
      <c r="V318" s="4">
        <v>18</v>
      </c>
      <c r="W318" s="5">
        <v>16.9375</v>
      </c>
      <c r="AD318" s="4">
        <v>15</v>
      </c>
      <c r="AE318" s="5">
        <v>17.642857142857142</v>
      </c>
    </row>
    <row r="319" spans="1:39" ht="15" customHeight="1" x14ac:dyDescent="0.2">
      <c r="A319" s="42">
        <v>9</v>
      </c>
      <c r="B319" s="41" t="s">
        <v>173</v>
      </c>
      <c r="C319" s="41"/>
      <c r="D319" s="21">
        <f>AVERAGE(G319,I319,K319,M319,O319,Q319,S319,U319,W319,Y319,AA319,AC319,AE319)</f>
        <v>17.963333333333335</v>
      </c>
      <c r="E319" s="22">
        <f>SUM(F319,H319,J319,L319,N319,P319,R319,T319,V319,X319,Z319,AB319,AD319)</f>
        <v>72</v>
      </c>
      <c r="F319" s="24">
        <v>21</v>
      </c>
      <c r="G319" s="42">
        <v>18.13</v>
      </c>
      <c r="H319" s="24">
        <v>24</v>
      </c>
      <c r="I319" s="42">
        <v>17.559999999999999</v>
      </c>
      <c r="J319" s="24"/>
      <c r="K319" s="25"/>
      <c r="N319" s="4">
        <v>27</v>
      </c>
      <c r="O319" s="5">
        <v>18.2</v>
      </c>
    </row>
    <row r="320" spans="1:39" ht="15" customHeight="1" x14ac:dyDescent="0.2">
      <c r="A320" s="42">
        <v>10</v>
      </c>
      <c r="B320" s="41" t="s">
        <v>216</v>
      </c>
      <c r="C320" s="41"/>
      <c r="D320" s="21">
        <f>AVERAGE(M320,O320,Q320,AI320)</f>
        <v>17.017142857142858</v>
      </c>
      <c r="E320" s="22">
        <f>SUM(L320,N320,P320,AH320)</f>
        <v>72</v>
      </c>
      <c r="F320" s="24"/>
      <c r="G320" s="42"/>
      <c r="H320" s="24"/>
      <c r="I320" s="42"/>
      <c r="J320" s="24"/>
      <c r="K320" s="25"/>
      <c r="L320" s="4">
        <v>18</v>
      </c>
      <c r="M320" s="1">
        <v>15.64</v>
      </c>
      <c r="N320" s="4">
        <v>18</v>
      </c>
      <c r="O320" s="5">
        <v>17.866666666666667</v>
      </c>
      <c r="P320" s="4">
        <v>9</v>
      </c>
      <c r="Q320" s="5">
        <v>16.428571428571427</v>
      </c>
      <c r="AH320" s="4">
        <v>27</v>
      </c>
      <c r="AI320" s="5">
        <v>18.133333333333333</v>
      </c>
    </row>
    <row r="321" spans="1:39" ht="15" customHeight="1" x14ac:dyDescent="0.2">
      <c r="A321" s="42">
        <v>11</v>
      </c>
      <c r="B321" s="41" t="s">
        <v>232</v>
      </c>
      <c r="C321" s="41"/>
      <c r="D321" s="21">
        <f>AVERAGE(G321,I321,K321,M321,O321,Q321,S321,U321,W321,Y321,AA321,AC321,AE321,AG321)</f>
        <v>15.283333333333333</v>
      </c>
      <c r="E321" s="22">
        <f>SUM(F321,H321,J321,L321,N321,P321,R321,T321,V321,X321,Z321,AB321,AD321,AF321)</f>
        <v>66</v>
      </c>
      <c r="F321" s="24"/>
      <c r="G321" s="42"/>
      <c r="H321" s="24"/>
      <c r="I321" s="42"/>
      <c r="J321" s="24"/>
      <c r="K321" s="25"/>
      <c r="N321" s="4">
        <v>3</v>
      </c>
      <c r="O321" s="5">
        <v>14.866666666666667</v>
      </c>
      <c r="T321" s="4">
        <v>24</v>
      </c>
      <c r="U321" s="5">
        <v>15</v>
      </c>
      <c r="Z321" s="4">
        <v>18</v>
      </c>
      <c r="AA321" s="5">
        <v>16.266666666666666</v>
      </c>
      <c r="AF321" s="4">
        <v>21</v>
      </c>
      <c r="AG321" s="5">
        <v>15</v>
      </c>
    </row>
    <row r="322" spans="1:39" ht="15" customHeight="1" x14ac:dyDescent="0.2">
      <c r="A322" s="42">
        <v>12</v>
      </c>
      <c r="B322" s="41" t="s">
        <v>231</v>
      </c>
      <c r="C322" s="41"/>
      <c r="D322" s="21">
        <f>AVERAGE(G322,I322,K322,M322,O322,Q322,S322,U322,W322,Y322,AA322,AC322,AE322)</f>
        <v>16.25</v>
      </c>
      <c r="E322" s="22">
        <f>SUM(F322,H322,J322,L322,N322,P322,R322,T322,V322,X322,Z322,AB322,AD322)</f>
        <v>15</v>
      </c>
      <c r="F322" s="24"/>
      <c r="G322" s="42"/>
      <c r="H322" s="24"/>
      <c r="I322" s="42"/>
      <c r="J322" s="24"/>
      <c r="K322" s="25"/>
      <c r="N322" s="4">
        <v>9</v>
      </c>
      <c r="O322" s="5">
        <v>17</v>
      </c>
      <c r="P322" s="4">
        <v>6</v>
      </c>
      <c r="Q322" s="5">
        <v>15.5</v>
      </c>
    </row>
    <row r="323" spans="1:39" ht="15" customHeight="1" x14ac:dyDescent="0.2">
      <c r="A323" s="42">
        <v>13</v>
      </c>
      <c r="B323" s="41" t="s">
        <v>121</v>
      </c>
      <c r="C323" s="41"/>
      <c r="D323" s="21">
        <f>AVERAGE(G323,I323,K323,M323,O323,Q323,S323,U323,W323,Y323,AA323,AC323,AE323)</f>
        <v>10.742857142857142</v>
      </c>
      <c r="E323" s="22">
        <f>SUM(F323,H323,J323,L323,N323,P323,R323,T323,V323,X323,Z323,AB323,AD323)</f>
        <v>15</v>
      </c>
      <c r="F323" s="24"/>
      <c r="G323" s="42"/>
      <c r="H323" s="24"/>
      <c r="I323" s="42"/>
      <c r="J323" s="24">
        <v>15</v>
      </c>
      <c r="K323" s="25">
        <v>10.742857142857142</v>
      </c>
    </row>
    <row r="324" spans="1:39" ht="15" customHeight="1" x14ac:dyDescent="0.2">
      <c r="A324" s="42">
        <v>14</v>
      </c>
      <c r="B324" s="41" t="s">
        <v>172</v>
      </c>
      <c r="C324" s="41"/>
      <c r="D324" s="21">
        <f>AVERAGE(G324,I324,K324,M324,O324,Q324,S324,U324,W324,Y324,AA324,AC324,AE324)</f>
        <v>16.5</v>
      </c>
      <c r="E324" s="22">
        <f>SUM(F324,H324,J324,L324,N324,P324,R324,T324,V324,X324,Z324,AB324,AD324)</f>
        <v>9</v>
      </c>
      <c r="F324" s="24">
        <v>9</v>
      </c>
      <c r="G324" s="42">
        <v>16.5</v>
      </c>
      <c r="H324" s="24"/>
      <c r="I324" s="42"/>
      <c r="J324" s="24"/>
      <c r="K324" s="25"/>
    </row>
    <row r="325" spans="1:39" ht="15" customHeight="1" x14ac:dyDescent="0.2">
      <c r="A325" s="42">
        <v>15</v>
      </c>
      <c r="B325" s="41" t="s">
        <v>31</v>
      </c>
      <c r="C325" s="41"/>
      <c r="D325" s="21">
        <f>AVERAGE(G325,I325,K325,M325,O325,Q325,S325,U325,W325,Y325,AA325,AC325,AE325)</f>
        <v>12.122142857142856</v>
      </c>
      <c r="E325" s="22">
        <f>SUM(F325,H325,J325,L325,N325,P325,R325,T325,V325,X325,Z325,AB325,AD325)</f>
        <v>9</v>
      </c>
      <c r="F325" s="24"/>
      <c r="G325" s="42"/>
      <c r="H325" s="24"/>
      <c r="I325" s="42"/>
      <c r="J325" s="24"/>
      <c r="K325" s="25"/>
      <c r="P325" s="4">
        <v>3</v>
      </c>
      <c r="Q325" s="5">
        <v>12.714285714285714</v>
      </c>
      <c r="R325" s="4">
        <v>6</v>
      </c>
      <c r="S325" s="5">
        <v>11.53</v>
      </c>
    </row>
    <row r="326" spans="1:39" s="7" customFormat="1" ht="15" customHeight="1" thickBot="1" x14ac:dyDescent="0.25">
      <c r="A326" s="51"/>
      <c r="B326" s="52"/>
      <c r="C326" s="52"/>
      <c r="D326" s="62"/>
      <c r="E326" s="52"/>
      <c r="F326" s="31"/>
      <c r="G326" s="51"/>
      <c r="H326" s="31"/>
      <c r="I326" s="51"/>
      <c r="J326" s="31"/>
      <c r="K326" s="32"/>
      <c r="L326" s="9"/>
      <c r="M326" s="6"/>
      <c r="N326" s="9"/>
      <c r="O326" s="6"/>
      <c r="P326" s="9"/>
      <c r="Q326" s="6"/>
      <c r="R326" s="9"/>
      <c r="S326" s="10"/>
      <c r="T326" s="9"/>
      <c r="U326" s="10"/>
      <c r="V326" s="9"/>
      <c r="W326" s="10"/>
      <c r="X326" s="9"/>
      <c r="Y326" s="10"/>
      <c r="Z326" s="9"/>
      <c r="AA326" s="10"/>
      <c r="AB326" s="9"/>
      <c r="AC326" s="10"/>
      <c r="AD326" s="9"/>
      <c r="AE326" s="10"/>
      <c r="AF326" s="9"/>
      <c r="AG326" s="10"/>
      <c r="AH326" s="9"/>
      <c r="AI326" s="10"/>
      <c r="AJ326" s="9"/>
      <c r="AK326" s="10"/>
      <c r="AL326" s="9"/>
      <c r="AM326" s="10"/>
    </row>
    <row r="327" spans="1:39" s="18" customFormat="1" ht="15" customHeight="1" thickTop="1" x14ac:dyDescent="0.2">
      <c r="A327" s="14" t="s">
        <v>122</v>
      </c>
      <c r="B327" s="61" t="s">
        <v>9</v>
      </c>
      <c r="C327" s="61"/>
      <c r="D327" s="13" t="s">
        <v>233</v>
      </c>
      <c r="E327" s="11" t="s">
        <v>1</v>
      </c>
      <c r="F327" s="14"/>
      <c r="G327" s="14"/>
      <c r="H327" s="14"/>
      <c r="I327" s="14"/>
      <c r="J327" s="14"/>
      <c r="K327" s="15"/>
      <c r="L327" s="16"/>
      <c r="M327" s="16"/>
      <c r="N327" s="16"/>
      <c r="O327" s="16"/>
      <c r="P327" s="16"/>
      <c r="Q327" s="16"/>
      <c r="R327" s="16"/>
      <c r="S327" s="17"/>
      <c r="T327" s="16"/>
      <c r="U327" s="17"/>
      <c r="V327" s="16"/>
      <c r="W327" s="17"/>
      <c r="X327" s="16"/>
      <c r="Y327" s="17"/>
      <c r="Z327" s="16"/>
      <c r="AA327" s="17"/>
      <c r="AB327" s="16"/>
      <c r="AC327" s="17"/>
      <c r="AD327" s="16"/>
      <c r="AE327" s="17"/>
      <c r="AF327" s="16"/>
      <c r="AG327" s="17"/>
      <c r="AH327" s="16"/>
      <c r="AI327" s="17"/>
      <c r="AJ327" s="16"/>
      <c r="AK327" s="17"/>
      <c r="AL327" s="16"/>
      <c r="AM327" s="17"/>
    </row>
    <row r="328" spans="1:39" ht="15" customHeight="1" x14ac:dyDescent="0.2">
      <c r="A328" s="42">
        <v>1</v>
      </c>
      <c r="B328" s="41" t="s">
        <v>123</v>
      </c>
      <c r="C328" s="41"/>
      <c r="D328" s="21">
        <f>AVERAGE(O328,W328,AA328,AI328,AK328)</f>
        <v>5.4841666666666669</v>
      </c>
      <c r="E328" s="22">
        <f>SUM(N328,V328,Z328,AH328,AJ328)</f>
        <v>150</v>
      </c>
      <c r="F328" s="24"/>
      <c r="G328" s="42"/>
      <c r="H328" s="24">
        <v>27</v>
      </c>
      <c r="I328" s="42">
        <v>4.28</v>
      </c>
      <c r="J328" s="24">
        <v>30</v>
      </c>
      <c r="K328" s="25">
        <v>4.5571428571428569</v>
      </c>
      <c r="L328" s="4">
        <v>30</v>
      </c>
      <c r="M328" s="1">
        <v>4.45</v>
      </c>
      <c r="N328" s="4">
        <v>30</v>
      </c>
      <c r="O328" s="5">
        <v>5.05</v>
      </c>
      <c r="P328" s="4">
        <v>30</v>
      </c>
      <c r="Q328" s="5">
        <v>4.6607142857142856</v>
      </c>
      <c r="R328" s="4">
        <v>30</v>
      </c>
      <c r="S328" s="5">
        <v>4.17</v>
      </c>
      <c r="V328" s="4">
        <v>30</v>
      </c>
      <c r="W328" s="5">
        <v>5.265625</v>
      </c>
      <c r="X328" s="4">
        <v>30</v>
      </c>
      <c r="Y328" s="5">
        <v>4.5468999999999999</v>
      </c>
      <c r="Z328" s="4">
        <v>30</v>
      </c>
      <c r="AA328" s="5">
        <v>6.2333333333333334</v>
      </c>
      <c r="AH328" s="4">
        <v>30</v>
      </c>
      <c r="AI328" s="5">
        <v>5.2</v>
      </c>
      <c r="AJ328" s="4">
        <v>30</v>
      </c>
      <c r="AK328" s="5">
        <v>5.671875</v>
      </c>
      <c r="AL328" s="4">
        <v>30</v>
      </c>
      <c r="AM328" s="5">
        <v>4.609375</v>
      </c>
    </row>
    <row r="329" spans="1:39" ht="15" customHeight="1" x14ac:dyDescent="0.2">
      <c r="A329" s="42">
        <v>2</v>
      </c>
      <c r="B329" s="41" t="s">
        <v>447</v>
      </c>
      <c r="C329" s="41"/>
      <c r="D329" s="21">
        <f>AVERAGE(W329,AA329,AM329)</f>
        <v>4.1548611111111109</v>
      </c>
      <c r="E329" s="22">
        <f>SUM(V329,Z329,AL329)</f>
        <v>81</v>
      </c>
      <c r="F329" s="24"/>
      <c r="G329" s="42"/>
      <c r="H329" s="24"/>
      <c r="I329" s="42"/>
      <c r="J329" s="24"/>
      <c r="K329" s="25"/>
      <c r="V329" s="4">
        <v>27</v>
      </c>
      <c r="W329" s="5">
        <v>4.28125</v>
      </c>
      <c r="Z329" s="4">
        <v>27</v>
      </c>
      <c r="AA329" s="5">
        <v>5.1833333333333336</v>
      </c>
      <c r="AL329" s="4">
        <v>27</v>
      </c>
      <c r="AM329" s="5">
        <v>3</v>
      </c>
    </row>
    <row r="330" spans="1:39" ht="15" customHeight="1" x14ac:dyDescent="0.2">
      <c r="A330" s="42">
        <v>3</v>
      </c>
      <c r="B330" s="41" t="s">
        <v>193</v>
      </c>
      <c r="C330" s="41"/>
      <c r="D330" s="21">
        <f>AVERAGE(G330,I330,K330,M330,O330,Q330,S330,U330,W330,Y330,AA330,AC330,AE330)</f>
        <v>3.7649999999999997</v>
      </c>
      <c r="E330" s="22">
        <f>SUM(F330,H330,J330,L330,N330,P330,R330,T330,V330,X330,Z330,AB330,AD330)</f>
        <v>57</v>
      </c>
      <c r="F330" s="24"/>
      <c r="G330" s="42"/>
      <c r="H330" s="24">
        <v>30</v>
      </c>
      <c r="I330" s="42">
        <v>4.3499999999999996</v>
      </c>
      <c r="J330" s="24"/>
      <c r="K330" s="25"/>
      <c r="L330" s="4">
        <v>27</v>
      </c>
      <c r="M330" s="1">
        <v>3.18</v>
      </c>
    </row>
    <row r="331" spans="1:39" ht="15" customHeight="1" x14ac:dyDescent="0.2">
      <c r="A331" s="42">
        <v>4</v>
      </c>
      <c r="B331" s="41" t="s">
        <v>419</v>
      </c>
      <c r="C331" s="41"/>
      <c r="D331" s="21">
        <f>AVERAGE(G331,I331,K331,M331,O331,Q331,S331,U331,W331,Y331,AA331,AC331,AE331,AG331)</f>
        <v>3.53571428571429</v>
      </c>
      <c r="E331" s="22">
        <f>SUM(F331,H331,J331,L331,N331,P331,R331,T331,V331,X331,Z331,AB331,AD331,AF331)</f>
        <v>30</v>
      </c>
      <c r="F331" s="24"/>
      <c r="G331" s="42"/>
      <c r="H331" s="24"/>
      <c r="I331" s="42"/>
      <c r="J331" s="24"/>
      <c r="K331" s="25"/>
      <c r="AF331" s="4">
        <v>30</v>
      </c>
      <c r="AG331" s="5">
        <v>3.53571428571429</v>
      </c>
    </row>
    <row r="332" spans="1:39" ht="15" customHeight="1" x14ac:dyDescent="0.2">
      <c r="A332" s="42">
        <v>5</v>
      </c>
      <c r="B332" s="41" t="s">
        <v>308</v>
      </c>
      <c r="C332" s="41"/>
      <c r="D332" s="21">
        <f>AVERAGE(G332,I332,K332,M332,O332,Q332,S332,U332,W332,Y332,AA332,AC332,AE332)</f>
        <v>3.515625</v>
      </c>
      <c r="E332" s="22">
        <f>SUM(F332,H332,J332,L332,N332,P332,R332,T332,V332,X332,Z332,AB332,AD332)</f>
        <v>30</v>
      </c>
      <c r="F332" s="24"/>
      <c r="G332" s="42"/>
      <c r="H332" s="24"/>
      <c r="I332" s="42"/>
      <c r="J332" s="24"/>
      <c r="K332" s="25"/>
      <c r="T332" s="4">
        <v>30</v>
      </c>
      <c r="U332" s="5">
        <v>3.515625</v>
      </c>
    </row>
    <row r="333" spans="1:39" ht="15" customHeight="1" x14ac:dyDescent="0.2">
      <c r="A333" s="42">
        <v>6</v>
      </c>
      <c r="B333" s="41" t="s">
        <v>346</v>
      </c>
      <c r="C333" s="41"/>
      <c r="D333" s="21">
        <f>AVERAGE(G333,I333,K333,M333,O333,Q333,S333,U333,W333,Y333,AA333,AC333,AE333)</f>
        <v>3.7656000000000001</v>
      </c>
      <c r="E333" s="22">
        <f>SUM(F333,H333,J333,L333,N333,P333,R333,T333,V333,X333,Z333,AB333,AD333)</f>
        <v>27</v>
      </c>
      <c r="F333" s="24"/>
      <c r="G333" s="42"/>
      <c r="H333" s="24"/>
      <c r="I333" s="42"/>
      <c r="J333" s="24"/>
      <c r="K333" s="25"/>
      <c r="X333" s="4">
        <v>27</v>
      </c>
      <c r="Y333" s="5">
        <v>3.7656000000000001</v>
      </c>
    </row>
    <row r="334" spans="1:39" ht="15" customHeight="1" x14ac:dyDescent="0.2">
      <c r="A334" s="42">
        <v>7</v>
      </c>
      <c r="B334" s="41" t="s">
        <v>194</v>
      </c>
      <c r="C334" s="41"/>
      <c r="D334" s="21">
        <f>AVERAGE(G334,I334,K334,M334,O334,Q334,S334,U334,W334,Y334,AA334,AC334,AE334)</f>
        <v>3.13</v>
      </c>
      <c r="E334" s="22">
        <f>SUM(F334,H334,J334,L334,N334,P334,R334,T334,V334,X334,Z334,AB334,AD334)</f>
        <v>24</v>
      </c>
      <c r="F334" s="24"/>
      <c r="G334" s="42"/>
      <c r="H334" s="24">
        <v>24</v>
      </c>
      <c r="I334" s="42">
        <v>3.13</v>
      </c>
      <c r="J334" s="24"/>
      <c r="K334" s="25"/>
    </row>
    <row r="335" spans="1:39" s="71" customFormat="1" ht="15" customHeight="1" x14ac:dyDescent="0.2">
      <c r="A335" s="63"/>
      <c r="B335" s="64"/>
      <c r="C335" s="64"/>
      <c r="D335" s="65"/>
      <c r="E335" s="64"/>
      <c r="F335" s="66"/>
      <c r="G335" s="63"/>
      <c r="H335" s="66"/>
      <c r="I335" s="63"/>
      <c r="J335" s="66"/>
      <c r="K335" s="67"/>
      <c r="L335" s="68"/>
      <c r="M335" s="69"/>
      <c r="N335" s="68"/>
      <c r="O335" s="69"/>
      <c r="P335" s="68"/>
      <c r="Q335" s="69"/>
      <c r="R335" s="68"/>
      <c r="S335" s="70"/>
      <c r="T335" s="68"/>
      <c r="U335" s="70"/>
      <c r="V335" s="68"/>
      <c r="W335" s="70"/>
      <c r="X335" s="68"/>
      <c r="Y335" s="70"/>
      <c r="Z335" s="68"/>
      <c r="AA335" s="70"/>
      <c r="AB335" s="68"/>
      <c r="AC335" s="70"/>
      <c r="AD335" s="68"/>
      <c r="AE335" s="70"/>
      <c r="AF335" s="68"/>
      <c r="AG335" s="70"/>
      <c r="AH335" s="68"/>
      <c r="AI335" s="70"/>
      <c r="AJ335" s="68"/>
      <c r="AK335" s="70"/>
      <c r="AL335" s="68"/>
      <c r="AM335" s="70"/>
    </row>
    <row r="336" spans="1:39" ht="15" customHeight="1" x14ac:dyDescent="0.2">
      <c r="A336" s="42">
        <v>1</v>
      </c>
      <c r="B336" s="41" t="s">
        <v>124</v>
      </c>
      <c r="C336" s="41"/>
      <c r="D336" s="21">
        <f>AVERAGE(K336,U336,AA336,AE336,AM336)</f>
        <v>7.3125297619047611</v>
      </c>
      <c r="E336" s="22">
        <f>SUM(J336,T336,Z336,AD336,AL336)</f>
        <v>150</v>
      </c>
      <c r="F336" s="24"/>
      <c r="G336" s="42"/>
      <c r="H336" s="24"/>
      <c r="I336" s="42"/>
      <c r="J336" s="24">
        <v>30</v>
      </c>
      <c r="K336" s="25">
        <v>7.1857142857142859</v>
      </c>
      <c r="P336" s="4">
        <v>27</v>
      </c>
      <c r="Q336" s="5">
        <v>6.2321428571428568</v>
      </c>
      <c r="R336" s="4">
        <v>21</v>
      </c>
      <c r="S336" s="5">
        <v>4.95</v>
      </c>
      <c r="T336" s="4">
        <v>30</v>
      </c>
      <c r="U336" s="5">
        <v>6.921875</v>
      </c>
      <c r="V336" s="4">
        <v>27</v>
      </c>
      <c r="W336" s="5">
        <v>6.953125</v>
      </c>
      <c r="X336" s="4">
        <v>27</v>
      </c>
      <c r="Y336" s="5">
        <v>6.7812999999999999</v>
      </c>
      <c r="Z336" s="4">
        <v>30</v>
      </c>
      <c r="AA336" s="5">
        <v>8.0666666666666664</v>
      </c>
      <c r="AD336" s="4">
        <v>30</v>
      </c>
      <c r="AE336" s="5">
        <v>7.6071428571428568</v>
      </c>
      <c r="AH336" s="4">
        <v>27</v>
      </c>
      <c r="AI336" s="5">
        <v>6.3</v>
      </c>
      <c r="AL336" s="4">
        <v>30</v>
      </c>
      <c r="AM336" s="5">
        <v>6.78125</v>
      </c>
    </row>
    <row r="337" spans="1:39" ht="15" customHeight="1" x14ac:dyDescent="0.2">
      <c r="A337" s="42">
        <v>2</v>
      </c>
      <c r="B337" s="41" t="s">
        <v>195</v>
      </c>
      <c r="C337" s="41"/>
      <c r="D337" s="21">
        <f>AVERAGE(Q337,W337,AC337,AG337,AK337)</f>
        <v>6.765625</v>
      </c>
      <c r="E337" s="22">
        <f>SUM(P337,V337,AB337,AF337,AJ337)</f>
        <v>150</v>
      </c>
      <c r="F337" s="24"/>
      <c r="G337" s="42"/>
      <c r="H337" s="24">
        <v>27</v>
      </c>
      <c r="I337" s="42">
        <v>4.92</v>
      </c>
      <c r="J337" s="24"/>
      <c r="K337" s="25"/>
      <c r="N337" s="4">
        <v>21</v>
      </c>
      <c r="O337" s="5">
        <v>5.5166666666666666</v>
      </c>
      <c r="P337" s="4">
        <v>30</v>
      </c>
      <c r="Q337" s="5">
        <v>6.3928571428571432</v>
      </c>
      <c r="R337" s="4">
        <v>30</v>
      </c>
      <c r="S337" s="5">
        <v>5.82</v>
      </c>
      <c r="T337" s="4">
        <v>18</v>
      </c>
      <c r="U337" s="5">
        <v>6.125</v>
      </c>
      <c r="V337" s="4">
        <v>30</v>
      </c>
      <c r="W337" s="5">
        <v>7.0625</v>
      </c>
      <c r="X337" s="4">
        <v>24</v>
      </c>
      <c r="Y337" s="5">
        <v>6.4687999999999999</v>
      </c>
      <c r="Z337" s="4">
        <v>27</v>
      </c>
      <c r="AA337" s="5">
        <v>7.3666666666666663</v>
      </c>
      <c r="AB337" s="4">
        <v>30</v>
      </c>
      <c r="AC337" s="5">
        <v>6.8035714285714288</v>
      </c>
      <c r="AD337" s="4">
        <v>27</v>
      </c>
      <c r="AE337" s="5">
        <v>6.8928571428571432</v>
      </c>
      <c r="AF337" s="4">
        <v>30</v>
      </c>
      <c r="AG337" s="5">
        <v>5.9285714285714297</v>
      </c>
      <c r="AH337" s="4">
        <v>24</v>
      </c>
      <c r="AI337" s="5">
        <v>5.7</v>
      </c>
      <c r="AJ337" s="4">
        <v>30</v>
      </c>
      <c r="AK337" s="5">
        <v>7.640625</v>
      </c>
      <c r="AL337" s="4">
        <v>24</v>
      </c>
      <c r="AM337" s="5">
        <v>6</v>
      </c>
    </row>
    <row r="338" spans="1:39" ht="15" customHeight="1" x14ac:dyDescent="0.2">
      <c r="A338" s="42">
        <v>3</v>
      </c>
      <c r="B338" s="41" t="s">
        <v>217</v>
      </c>
      <c r="C338" s="41"/>
      <c r="D338" s="21">
        <f>AVERAGE(M338,O338,Q338,AC338,AM338)</f>
        <v>6.3008928571428573</v>
      </c>
      <c r="E338" s="22">
        <f>SUM(L338,N338,P338,AB338,AL338)</f>
        <v>138</v>
      </c>
      <c r="F338" s="24"/>
      <c r="G338" s="42"/>
      <c r="H338" s="24"/>
      <c r="I338" s="42"/>
      <c r="J338" s="24"/>
      <c r="K338" s="25"/>
      <c r="L338" s="4">
        <v>30</v>
      </c>
      <c r="M338" s="1">
        <v>6.45</v>
      </c>
      <c r="N338" s="4">
        <v>30</v>
      </c>
      <c r="O338" s="5">
        <v>6.05</v>
      </c>
      <c r="P338" s="4">
        <v>24</v>
      </c>
      <c r="Q338" s="5">
        <v>6.0357142857142856</v>
      </c>
      <c r="R338" s="4">
        <v>18</v>
      </c>
      <c r="S338" s="5">
        <v>4.53</v>
      </c>
      <c r="T338" s="4">
        <v>15</v>
      </c>
      <c r="U338" s="5">
        <v>5.8125</v>
      </c>
      <c r="X338" s="4">
        <v>18</v>
      </c>
      <c r="Y338" s="5">
        <v>6.1875</v>
      </c>
      <c r="AB338" s="4">
        <v>27</v>
      </c>
      <c r="AC338" s="5">
        <v>6.75</v>
      </c>
      <c r="AF338" s="4">
        <v>21</v>
      </c>
      <c r="AG338" s="5">
        <v>5.6785714285714297</v>
      </c>
      <c r="AH338" s="4">
        <v>18</v>
      </c>
      <c r="AI338" s="5">
        <v>5.2333333333333334</v>
      </c>
      <c r="AL338" s="4">
        <v>27</v>
      </c>
      <c r="AM338" s="5">
        <v>6.21875</v>
      </c>
    </row>
    <row r="339" spans="1:39" ht="15" customHeight="1" x14ac:dyDescent="0.2">
      <c r="A339" s="42">
        <v>4</v>
      </c>
      <c r="B339" s="41" t="s">
        <v>245</v>
      </c>
      <c r="C339" s="41"/>
      <c r="D339" s="21">
        <f>AVERAGE(O339,S339,W339,Y339,AA339)</f>
        <v>6.3635366666666666</v>
      </c>
      <c r="E339" s="22">
        <f>SUM(N339,R339,V339,X339,Z339)</f>
        <v>132</v>
      </c>
      <c r="F339" s="24"/>
      <c r="G339" s="42"/>
      <c r="H339" s="24"/>
      <c r="I339" s="42"/>
      <c r="J339" s="24">
        <v>24</v>
      </c>
      <c r="K339" s="25">
        <v>5.3142857142857141</v>
      </c>
      <c r="N339" s="4">
        <v>27</v>
      </c>
      <c r="O339" s="5">
        <v>5.8166666666666664</v>
      </c>
      <c r="P339" s="4">
        <v>15</v>
      </c>
      <c r="Q339" s="5">
        <v>5.5178571428571432</v>
      </c>
      <c r="R339" s="4">
        <v>27</v>
      </c>
      <c r="S339" s="5">
        <v>5.0999999999999996</v>
      </c>
      <c r="V339" s="4">
        <v>24</v>
      </c>
      <c r="W339" s="5">
        <v>6.84375</v>
      </c>
      <c r="X339" s="4">
        <v>30</v>
      </c>
      <c r="Y339" s="5">
        <v>6.8906000000000001</v>
      </c>
      <c r="Z339" s="4">
        <v>24</v>
      </c>
      <c r="AA339" s="5">
        <v>7.166666666666667</v>
      </c>
      <c r="AD339" s="4">
        <v>15</v>
      </c>
      <c r="AE339" s="5">
        <v>5.375</v>
      </c>
      <c r="AF339" s="4">
        <v>24</v>
      </c>
      <c r="AG339" s="5">
        <v>5.71428571428571</v>
      </c>
      <c r="AH339" s="4">
        <v>12</v>
      </c>
      <c r="AI339" s="5">
        <v>4.4333333333333336</v>
      </c>
      <c r="AJ339" s="4">
        <v>21</v>
      </c>
      <c r="AK339" s="5">
        <v>4.921875</v>
      </c>
    </row>
    <row r="340" spans="1:39" ht="15" customHeight="1" x14ac:dyDescent="0.2">
      <c r="A340" s="42">
        <v>5</v>
      </c>
      <c r="B340" s="41" t="s">
        <v>127</v>
      </c>
      <c r="C340" s="41"/>
      <c r="D340" s="21">
        <f>AVERAGE(M340,O340,AE340,AI340,AK340,AM340)</f>
        <v>5.8130654761904763</v>
      </c>
      <c r="E340" s="22">
        <f>SUM(L340,N340,AD340,AH340,AJ340,AL340)</f>
        <v>120</v>
      </c>
      <c r="F340" s="24"/>
      <c r="G340" s="42"/>
      <c r="H340" s="24"/>
      <c r="I340" s="42"/>
      <c r="J340" s="24">
        <v>18</v>
      </c>
      <c r="K340" s="25">
        <v>4.9714285714285715</v>
      </c>
      <c r="L340" s="4">
        <v>24</v>
      </c>
      <c r="M340" s="1">
        <v>5.45</v>
      </c>
      <c r="N340" s="4">
        <v>24</v>
      </c>
      <c r="O340" s="5">
        <v>5.7833333333333332</v>
      </c>
      <c r="P340" s="4">
        <v>18</v>
      </c>
      <c r="Q340" s="5">
        <v>5.5178571428571432</v>
      </c>
      <c r="R340" s="4">
        <v>6</v>
      </c>
      <c r="S340" s="5">
        <v>4.0999999999999996</v>
      </c>
      <c r="V340" s="4">
        <v>18</v>
      </c>
      <c r="W340" s="5">
        <v>4.3125</v>
      </c>
      <c r="X340" s="4">
        <v>15</v>
      </c>
      <c r="Y340" s="5">
        <v>5.3437999999999999</v>
      </c>
      <c r="AD340" s="4">
        <v>24</v>
      </c>
      <c r="AE340" s="5">
        <v>6.3392857142857144</v>
      </c>
      <c r="AH340" s="4">
        <v>21</v>
      </c>
      <c r="AI340" s="5">
        <v>5.3833333333333337</v>
      </c>
      <c r="AJ340" s="4">
        <v>27</v>
      </c>
      <c r="AK340" s="5">
        <v>6.109375</v>
      </c>
    </row>
    <row r="341" spans="1:39" ht="15" customHeight="1" x14ac:dyDescent="0.2">
      <c r="A341" s="42">
        <v>6</v>
      </c>
      <c r="B341" s="41" t="s">
        <v>126</v>
      </c>
      <c r="C341" s="41"/>
      <c r="D341" s="21">
        <f>AVERAGE(I341,K341,W341,AA341,AK341)</f>
        <v>5.5737380952380953</v>
      </c>
      <c r="E341" s="22">
        <f>SUM(H341,J341,V341,Z341,AJ341)</f>
        <v>117</v>
      </c>
      <c r="F341" s="24"/>
      <c r="G341" s="42"/>
      <c r="H341" s="24">
        <v>30</v>
      </c>
      <c r="I341" s="42">
        <v>5.03</v>
      </c>
      <c r="J341" s="24">
        <v>21</v>
      </c>
      <c r="K341" s="25">
        <v>5.0428571428571427</v>
      </c>
      <c r="L341" s="4">
        <v>12</v>
      </c>
      <c r="M341" s="1">
        <v>3.82</v>
      </c>
      <c r="R341" s="4">
        <v>9</v>
      </c>
      <c r="S341" s="5">
        <v>4.13</v>
      </c>
      <c r="V341" s="4">
        <v>21</v>
      </c>
      <c r="W341" s="5">
        <v>5.65625</v>
      </c>
      <c r="X341" s="4">
        <v>12</v>
      </c>
      <c r="Y341" s="5">
        <v>5.0468999999999999</v>
      </c>
      <c r="Z341" s="4">
        <v>21</v>
      </c>
      <c r="AA341" s="5">
        <v>6.7333333333333334</v>
      </c>
      <c r="AD341" s="4">
        <v>18</v>
      </c>
      <c r="AE341" s="5">
        <v>5.4464285714285712</v>
      </c>
      <c r="AH341" s="4">
        <v>9</v>
      </c>
      <c r="AI341" s="5">
        <v>4.2833333333333332</v>
      </c>
      <c r="AJ341" s="4">
        <v>24</v>
      </c>
      <c r="AK341" s="5">
        <v>5.40625</v>
      </c>
      <c r="AL341" s="4">
        <v>18</v>
      </c>
      <c r="AM341" s="5">
        <v>4.109375</v>
      </c>
    </row>
    <row r="342" spans="1:39" ht="15" customHeight="1" x14ac:dyDescent="0.2">
      <c r="A342" s="42">
        <v>7</v>
      </c>
      <c r="B342" s="41" t="s">
        <v>125</v>
      </c>
      <c r="C342" s="41"/>
      <c r="D342" s="21">
        <f>AVERAGE(K342,Q342,S342,AI342)</f>
        <v>5.5776785714285717</v>
      </c>
      <c r="E342" s="22">
        <f>SUM(J342,P342,R342,AH342)</f>
        <v>102</v>
      </c>
      <c r="F342" s="24"/>
      <c r="G342" s="42"/>
      <c r="H342" s="24"/>
      <c r="I342" s="42"/>
      <c r="J342" s="24">
        <v>27</v>
      </c>
      <c r="K342" s="25">
        <v>5.371428571428571</v>
      </c>
      <c r="P342" s="4">
        <v>21</v>
      </c>
      <c r="Q342" s="5">
        <v>5.5892857142857144</v>
      </c>
      <c r="R342" s="4">
        <v>24</v>
      </c>
      <c r="S342" s="5">
        <v>5.05</v>
      </c>
      <c r="AH342" s="4">
        <v>30</v>
      </c>
      <c r="AI342" s="5">
        <v>6.3</v>
      </c>
    </row>
    <row r="343" spans="1:39" ht="15" customHeight="1" x14ac:dyDescent="0.2">
      <c r="A343" s="42">
        <v>8</v>
      </c>
      <c r="B343" s="41" t="s">
        <v>218</v>
      </c>
      <c r="C343" s="41"/>
      <c r="D343" s="21">
        <f>AVERAGE(G343,I343,K343,M343,O343,Q343,S343,U343,W343,Y343,AA343,AC343,AE343,AG343)</f>
        <v>5.915446428571431</v>
      </c>
      <c r="E343" s="22">
        <f>SUM(F343,H343,J343,L343,N343,P343,R343,T343,V343,X343,Z343,AB343,AD343,AF343)</f>
        <v>78</v>
      </c>
      <c r="F343" s="24"/>
      <c r="G343" s="42"/>
      <c r="H343" s="24"/>
      <c r="I343" s="42"/>
      <c r="J343" s="24"/>
      <c r="K343" s="25"/>
      <c r="L343" s="4">
        <v>27</v>
      </c>
      <c r="M343" s="1">
        <v>5.82</v>
      </c>
      <c r="T343" s="4">
        <v>24</v>
      </c>
      <c r="U343" s="5">
        <v>6.140625</v>
      </c>
      <c r="AF343" s="4">
        <v>27</v>
      </c>
      <c r="AG343" s="5">
        <v>5.78571428571429</v>
      </c>
    </row>
    <row r="344" spans="1:39" ht="15" customHeight="1" x14ac:dyDescent="0.2">
      <c r="A344" s="42">
        <v>9</v>
      </c>
      <c r="B344" s="41" t="s">
        <v>219</v>
      </c>
      <c r="C344" s="41"/>
      <c r="D344" s="21">
        <f>AVERAGE(M344,S344,AE344,AM344)</f>
        <v>4.7110044642857138</v>
      </c>
      <c r="E344" s="22">
        <f>SUM(L344,R344,AD344,AL344)</f>
        <v>66</v>
      </c>
      <c r="F344" s="24"/>
      <c r="G344" s="42"/>
      <c r="H344" s="24"/>
      <c r="I344" s="42"/>
      <c r="J344" s="24"/>
      <c r="K344" s="25"/>
      <c r="L344" s="4">
        <v>21</v>
      </c>
      <c r="M344" s="1">
        <v>4.59</v>
      </c>
      <c r="R344" s="4">
        <v>3</v>
      </c>
      <c r="S344" s="5">
        <v>3.85</v>
      </c>
      <c r="AD344" s="4">
        <v>21</v>
      </c>
      <c r="AE344" s="5">
        <v>5.4821428571428568</v>
      </c>
      <c r="AL344" s="4">
        <v>21</v>
      </c>
      <c r="AM344" s="5">
        <v>4.921875</v>
      </c>
    </row>
    <row r="345" spans="1:39" ht="15" customHeight="1" x14ac:dyDescent="0.2">
      <c r="A345" s="42">
        <v>10</v>
      </c>
      <c r="B345" s="41" t="s">
        <v>196</v>
      </c>
      <c r="C345" s="41"/>
      <c r="D345" s="21">
        <f>AVERAGE(I345,AE345,AI345,AK345,AM345)</f>
        <v>4.4633333333333338</v>
      </c>
      <c r="E345" s="22">
        <f>SUM(H345,AD345,AH345,AJ345,AL345)</f>
        <v>63</v>
      </c>
      <c r="F345" s="24"/>
      <c r="G345" s="42"/>
      <c r="H345" s="24">
        <v>18</v>
      </c>
      <c r="I345" s="42">
        <v>3.72</v>
      </c>
      <c r="J345" s="24"/>
      <c r="K345" s="25"/>
      <c r="AD345" s="4">
        <v>12</v>
      </c>
      <c r="AE345" s="5">
        <v>4.75</v>
      </c>
      <c r="AH345" s="4">
        <v>15</v>
      </c>
      <c r="AI345" s="5">
        <v>4.6333333333333337</v>
      </c>
      <c r="AJ345" s="4">
        <v>18</v>
      </c>
      <c r="AK345" s="5">
        <v>4.75</v>
      </c>
    </row>
    <row r="346" spans="1:39" ht="15" customHeight="1" x14ac:dyDescent="0.2">
      <c r="A346" s="42">
        <v>11</v>
      </c>
      <c r="B346" s="41" t="s">
        <v>246</v>
      </c>
      <c r="C346" s="41"/>
      <c r="D346" s="21">
        <f>AVERAGE(G346,I346,K346,M346,O346,Q346,S346,U346,W346,Y346,AA346,AC346,AE346,AG346)</f>
        <v>4.8281473214285722</v>
      </c>
      <c r="E346" s="22">
        <f>SUM(F346,H346,J346,L346,N346,P346,R346,T346,V346,X346,Z346,AB346,AD346,AF346)</f>
        <v>48</v>
      </c>
      <c r="F346" s="24"/>
      <c r="G346" s="42"/>
      <c r="H346" s="24"/>
      <c r="I346" s="42"/>
      <c r="J346" s="24"/>
      <c r="K346" s="25"/>
      <c r="P346" s="4">
        <v>12</v>
      </c>
      <c r="Q346" s="5">
        <v>5.0535714285714288</v>
      </c>
      <c r="R346" s="4">
        <v>12</v>
      </c>
      <c r="S346" s="5">
        <v>4.2300000000000004</v>
      </c>
      <c r="T346" s="4">
        <v>12</v>
      </c>
      <c r="U346" s="5">
        <v>5.296875</v>
      </c>
      <c r="AF346" s="4">
        <v>12</v>
      </c>
      <c r="AG346" s="5">
        <v>4.7321428571428603</v>
      </c>
    </row>
    <row r="347" spans="1:39" ht="15" customHeight="1" x14ac:dyDescent="0.2">
      <c r="A347" s="42">
        <v>12</v>
      </c>
      <c r="B347" s="41" t="s">
        <v>310</v>
      </c>
      <c r="C347" s="41"/>
      <c r="D347" s="21">
        <f>AVERAGE(G347,I347,K347,M347,O347,Q347,S347,U347,W347,Y347,AA347,AC347,AE347)</f>
        <v>6.1953125</v>
      </c>
      <c r="E347" s="22">
        <f>SUM(F347,H347,J347,L347,N347,P347,R347,T347,V347,X347,Z347,AB347,AD347)</f>
        <v>42</v>
      </c>
      <c r="F347" s="24"/>
      <c r="G347" s="42"/>
      <c r="H347" s="24"/>
      <c r="I347" s="42"/>
      <c r="J347" s="24"/>
      <c r="K347" s="25"/>
      <c r="T347" s="4">
        <v>21</v>
      </c>
      <c r="U347" s="5">
        <v>6.140625</v>
      </c>
      <c r="X347" s="4">
        <v>21</v>
      </c>
      <c r="Y347" s="5">
        <v>6.25</v>
      </c>
    </row>
    <row r="348" spans="1:39" ht="15" customHeight="1" x14ac:dyDescent="0.2">
      <c r="A348" s="42">
        <v>13</v>
      </c>
      <c r="B348" s="41" t="s">
        <v>98</v>
      </c>
      <c r="C348" s="41"/>
      <c r="D348" s="21">
        <f>AVERAGE(G348,I348,K348,M348,O348,Q348,S348,U348,W348,Y348,AA348,AC348,AE348)</f>
        <v>5.1333333333333329</v>
      </c>
      <c r="E348" s="22">
        <f>SUM(F348,H348,J348,L348,N348,P348,R348,T348,V348,X348,Z348,AB348,AD348)</f>
        <v>42</v>
      </c>
      <c r="F348" s="24"/>
      <c r="G348" s="42"/>
      <c r="H348" s="24">
        <v>24</v>
      </c>
      <c r="I348" s="42">
        <v>4.8</v>
      </c>
      <c r="J348" s="24"/>
      <c r="K348" s="25"/>
      <c r="N348" s="4">
        <v>18</v>
      </c>
      <c r="O348" s="5">
        <v>5.4666666666666668</v>
      </c>
    </row>
    <row r="349" spans="1:39" ht="15" customHeight="1" x14ac:dyDescent="0.2">
      <c r="A349" s="42">
        <v>14</v>
      </c>
      <c r="B349" s="41" t="s">
        <v>128</v>
      </c>
      <c r="C349" s="41"/>
      <c r="D349" s="21">
        <f>AVERAGE(G349,I349,K349,M349,O349,Q349,S349,U349,W349,Y349,AA349,AC349,AE349)</f>
        <v>4.2322023809523808</v>
      </c>
      <c r="E349" s="22">
        <f>SUM(F349,H349,J349,L349,N349,P349,R349,T349,V349,X349,Z349,AB349,AD349)</f>
        <v>36</v>
      </c>
      <c r="F349" s="24"/>
      <c r="G349" s="42"/>
      <c r="H349" s="24"/>
      <c r="I349" s="42"/>
      <c r="J349" s="24">
        <v>15</v>
      </c>
      <c r="K349" s="25">
        <v>4.1428571428571432</v>
      </c>
      <c r="L349" s="4">
        <v>15</v>
      </c>
      <c r="M349" s="1">
        <v>4.21</v>
      </c>
      <c r="T349" s="4">
        <v>6</v>
      </c>
      <c r="U349" s="5">
        <v>4.34375</v>
      </c>
    </row>
    <row r="350" spans="1:39" ht="15" customHeight="1" x14ac:dyDescent="0.2">
      <c r="A350" s="42">
        <v>15</v>
      </c>
      <c r="B350" s="41" t="s">
        <v>398</v>
      </c>
      <c r="C350" s="41"/>
      <c r="D350" s="21">
        <f>AVERAGE(G350,I350,K350,M350,O350,Q350,S350,U350,W350,Y350,AA350,AC350,AE350,AG350)</f>
        <v>5.1071428571428577</v>
      </c>
      <c r="E350" s="22">
        <f>SUM(F350,H350,J350,L350,N350,P350,R350,T350,V350,X350,Z350,AB350,AD350,AF350)</f>
        <v>33</v>
      </c>
      <c r="F350" s="24"/>
      <c r="G350" s="42"/>
      <c r="H350" s="24"/>
      <c r="I350" s="42"/>
      <c r="J350" s="24"/>
      <c r="K350" s="25"/>
      <c r="AB350" s="4">
        <v>15</v>
      </c>
      <c r="AC350" s="5">
        <v>4.6607142857142856</v>
      </c>
      <c r="AF350" s="4">
        <v>18</v>
      </c>
      <c r="AG350" s="5">
        <v>5.5535714285714297</v>
      </c>
    </row>
    <row r="351" spans="1:39" ht="15" customHeight="1" x14ac:dyDescent="0.2">
      <c r="A351" s="42">
        <v>16</v>
      </c>
      <c r="B351" s="41" t="s">
        <v>129</v>
      </c>
      <c r="C351" s="41"/>
      <c r="D351" s="21">
        <f t="shared" ref="D351:D356" si="16">AVERAGE(G351,I351,K351,M351,O351,Q351,S351,U351,W351,Y351,AA351,AC351,AE351)</f>
        <v>3.8685714285714283</v>
      </c>
      <c r="E351" s="22">
        <f t="shared" ref="E351:E356" si="17">SUM(F351,H351,J351,L351,N351,P351,R351,T351,V351,X351,Z351,AB351,AD351)</f>
        <v>33</v>
      </c>
      <c r="F351" s="24"/>
      <c r="G351" s="42"/>
      <c r="H351" s="24">
        <v>21</v>
      </c>
      <c r="I351" s="42">
        <v>3.78</v>
      </c>
      <c r="J351" s="24">
        <v>12</v>
      </c>
      <c r="K351" s="25">
        <v>3.9571428571428573</v>
      </c>
    </row>
    <row r="352" spans="1:39" ht="15" customHeight="1" x14ac:dyDescent="0.2">
      <c r="A352" s="42">
        <v>17</v>
      </c>
      <c r="B352" s="41" t="s">
        <v>309</v>
      </c>
      <c r="C352" s="41"/>
      <c r="D352" s="21">
        <f t="shared" si="16"/>
        <v>6.78125</v>
      </c>
      <c r="E352" s="22">
        <f t="shared" si="17"/>
        <v>27</v>
      </c>
      <c r="F352" s="24"/>
      <c r="G352" s="42"/>
      <c r="H352" s="24"/>
      <c r="I352" s="42"/>
      <c r="J352" s="24"/>
      <c r="K352" s="25"/>
      <c r="T352" s="4">
        <v>27</v>
      </c>
      <c r="U352" s="5">
        <v>6.78125</v>
      </c>
    </row>
    <row r="353" spans="1:39" ht="15" customHeight="1" x14ac:dyDescent="0.2">
      <c r="A353" s="42">
        <v>18</v>
      </c>
      <c r="B353" s="41" t="s">
        <v>395</v>
      </c>
      <c r="C353" s="41"/>
      <c r="D353" s="21">
        <f t="shared" si="16"/>
        <v>5.75</v>
      </c>
      <c r="E353" s="22">
        <f t="shared" si="17"/>
        <v>24</v>
      </c>
      <c r="F353" s="24"/>
      <c r="G353" s="42"/>
      <c r="H353" s="24"/>
      <c r="I353" s="42"/>
      <c r="J353" s="24"/>
      <c r="K353" s="25"/>
      <c r="AB353" s="4">
        <v>24</v>
      </c>
      <c r="AC353" s="5">
        <v>5.75</v>
      </c>
    </row>
    <row r="354" spans="1:39" ht="15" customHeight="1" x14ac:dyDescent="0.2">
      <c r="A354" s="42">
        <v>19</v>
      </c>
      <c r="B354" s="41" t="s">
        <v>396</v>
      </c>
      <c r="C354" s="41"/>
      <c r="D354" s="21">
        <f t="shared" si="16"/>
        <v>5.4285714285714288</v>
      </c>
      <c r="E354" s="22">
        <f t="shared" si="17"/>
        <v>21</v>
      </c>
      <c r="F354" s="24"/>
      <c r="G354" s="42"/>
      <c r="H354" s="24"/>
      <c r="I354" s="42"/>
      <c r="J354" s="24"/>
      <c r="K354" s="25"/>
      <c r="AB354" s="4">
        <v>21</v>
      </c>
      <c r="AC354" s="5">
        <v>5.4285714285714288</v>
      </c>
    </row>
    <row r="355" spans="1:39" ht="15" customHeight="1" x14ac:dyDescent="0.2">
      <c r="A355" s="42">
        <v>20</v>
      </c>
      <c r="B355" s="41" t="s">
        <v>397</v>
      </c>
      <c r="C355" s="41"/>
      <c r="D355" s="21">
        <f t="shared" si="16"/>
        <v>5.4107142857142856</v>
      </c>
      <c r="E355" s="22">
        <f t="shared" si="17"/>
        <v>18</v>
      </c>
      <c r="F355" s="24"/>
      <c r="G355" s="42"/>
      <c r="H355" s="24"/>
      <c r="I355" s="42"/>
      <c r="J355" s="24"/>
      <c r="K355" s="25"/>
      <c r="AB355" s="4">
        <v>18</v>
      </c>
      <c r="AC355" s="5">
        <v>5.4107142857142856</v>
      </c>
    </row>
    <row r="356" spans="1:39" ht="15" customHeight="1" x14ac:dyDescent="0.2">
      <c r="A356" s="42">
        <v>21</v>
      </c>
      <c r="B356" s="41" t="s">
        <v>220</v>
      </c>
      <c r="C356" s="41"/>
      <c r="D356" s="21">
        <f t="shared" si="16"/>
        <v>4.4800000000000004</v>
      </c>
      <c r="E356" s="22">
        <f t="shared" si="17"/>
        <v>18</v>
      </c>
      <c r="F356" s="24"/>
      <c r="G356" s="42"/>
      <c r="H356" s="24"/>
      <c r="I356" s="42"/>
      <c r="J356" s="24"/>
      <c r="K356" s="25"/>
      <c r="L356" s="4">
        <v>18</v>
      </c>
      <c r="M356" s="1">
        <v>4.4800000000000004</v>
      </c>
    </row>
    <row r="357" spans="1:39" ht="15" customHeight="1" x14ac:dyDescent="0.2">
      <c r="A357" s="42">
        <v>22</v>
      </c>
      <c r="B357" s="41" t="s">
        <v>420</v>
      </c>
      <c r="C357" s="41"/>
      <c r="D357" s="21">
        <f>AVERAGE(G357,I357,K357,M357,O357,Q357,S357,U357,W357,Y357,AA357,AC357,AE357,AG357)</f>
        <v>5.4285714285714297</v>
      </c>
      <c r="E357" s="22">
        <f>SUM(F357,H357,J357,L357,N357,P357,R357,T357,V357,X357,Z357,AB357,AD357,AF357)</f>
        <v>15</v>
      </c>
      <c r="F357" s="24"/>
      <c r="G357" s="42"/>
      <c r="H357" s="24"/>
      <c r="I357" s="42"/>
      <c r="J357" s="24"/>
      <c r="K357" s="25"/>
      <c r="AF357" s="4">
        <v>15</v>
      </c>
      <c r="AG357" s="5">
        <v>5.4285714285714297</v>
      </c>
    </row>
    <row r="358" spans="1:39" ht="15" customHeight="1" x14ac:dyDescent="0.2">
      <c r="A358" s="42">
        <v>23</v>
      </c>
      <c r="B358" s="41" t="s">
        <v>269</v>
      </c>
      <c r="C358" s="41"/>
      <c r="D358" s="21">
        <f>AVERAGE(G358,I358,K358,M358,O358,Q358,S358,U358,W358,Y358,AA358,AC358,AE358)</f>
        <v>4.5</v>
      </c>
      <c r="E358" s="22">
        <f>SUM(F358,H358,J358,L358,N358,P358,R358,T358,V358,X358,Z358,AB358,AD358)</f>
        <v>15</v>
      </c>
      <c r="F358" s="24"/>
      <c r="G358" s="42"/>
      <c r="H358" s="24"/>
      <c r="I358" s="42"/>
      <c r="J358" s="24"/>
      <c r="K358" s="25"/>
      <c r="R358" s="4">
        <v>15</v>
      </c>
      <c r="S358" s="5">
        <v>4.5</v>
      </c>
    </row>
    <row r="359" spans="1:39" ht="15" customHeight="1" x14ac:dyDescent="0.2">
      <c r="A359" s="42">
        <v>24</v>
      </c>
      <c r="B359" s="41" t="s">
        <v>399</v>
      </c>
      <c r="C359" s="41"/>
      <c r="D359" s="21">
        <f>AVERAGE(G359,I359,K359,M359,O359,Q359,S359,U359,W359,Y359,AA359,AC359,AE359)</f>
        <v>4.3035714285714288</v>
      </c>
      <c r="E359" s="22">
        <f>SUM(F359,H359,J359,L359,N359,P359,R359,T359,V359,X359,Z359,AB359,AD359)</f>
        <v>12</v>
      </c>
      <c r="F359" s="24"/>
      <c r="G359" s="42"/>
      <c r="H359" s="24"/>
      <c r="I359" s="42"/>
      <c r="J359" s="24"/>
      <c r="K359" s="25"/>
      <c r="AB359" s="4">
        <v>12</v>
      </c>
      <c r="AC359" s="5">
        <v>4.3035714285714288</v>
      </c>
    </row>
    <row r="360" spans="1:39" ht="15" customHeight="1" x14ac:dyDescent="0.2">
      <c r="A360" s="42">
        <v>25</v>
      </c>
      <c r="B360" s="41" t="s">
        <v>311</v>
      </c>
      <c r="C360" s="41"/>
      <c r="D360" s="21">
        <f>AVERAGE(G360,I360,K360,M360,O360,Q360,S360,U360,W360,Y360,AA360,AC360,AE360)</f>
        <v>5.140625</v>
      </c>
      <c r="E360" s="22">
        <f>SUM(F360,H360,J360,L360,N360,P360,R360,T360,V360,X360,Z360,AB360,AD360)</f>
        <v>9</v>
      </c>
      <c r="F360" s="24"/>
      <c r="G360" s="42"/>
      <c r="H360" s="24"/>
      <c r="I360" s="42"/>
      <c r="J360" s="24"/>
      <c r="K360" s="25"/>
      <c r="T360" s="4">
        <v>9</v>
      </c>
      <c r="U360" s="5">
        <v>5.140625</v>
      </c>
    </row>
    <row r="361" spans="1:39" ht="15" customHeight="1" x14ac:dyDescent="0.2">
      <c r="A361" s="42">
        <v>26</v>
      </c>
      <c r="B361" s="41" t="s">
        <v>345</v>
      </c>
      <c r="C361" s="41"/>
      <c r="D361" s="21">
        <f>AVERAGE(G361,I361,K361,M361,O361,Q361,S361,U361,W361,Y361,AA361,AC361,AE361)</f>
        <v>4.9218999999999999</v>
      </c>
      <c r="E361" s="22">
        <f>SUM(F361,H361,J361,L361,N361,P361,R361,T361,V361,X361,Z361,AB361,AD361)</f>
        <v>9</v>
      </c>
      <c r="F361" s="24"/>
      <c r="G361" s="42"/>
      <c r="H361" s="24"/>
      <c r="I361" s="42"/>
      <c r="J361" s="24"/>
      <c r="K361" s="25"/>
      <c r="X361" s="4">
        <v>9</v>
      </c>
      <c r="Y361" s="5">
        <v>4.9218999999999999</v>
      </c>
    </row>
    <row r="362" spans="1:39" ht="15" customHeight="1" x14ac:dyDescent="0.2">
      <c r="A362" s="42">
        <v>27</v>
      </c>
      <c r="B362" s="41" t="s">
        <v>421</v>
      </c>
      <c r="C362" s="41"/>
      <c r="D362" s="21">
        <f>AVERAGE(G362,I362,K362,M362,O362,Q362,S362,U362,W362,Y362,AA362,AC362,AE362,AG362)</f>
        <v>4.625</v>
      </c>
      <c r="E362" s="22">
        <f>SUM(F362,H362,J362,L362,N362,P362,R362,T362,V362,X362,Z362,AB362,AD362,AF362)</f>
        <v>9</v>
      </c>
      <c r="F362" s="24"/>
      <c r="G362" s="42"/>
      <c r="H362" s="24"/>
      <c r="I362" s="42"/>
      <c r="J362" s="24"/>
      <c r="K362" s="25"/>
      <c r="AF362" s="4">
        <v>9</v>
      </c>
      <c r="AG362" s="5">
        <v>4.625</v>
      </c>
    </row>
    <row r="363" spans="1:39" ht="15" customHeight="1" x14ac:dyDescent="0.2">
      <c r="A363" s="42">
        <v>28</v>
      </c>
      <c r="B363" s="41" t="s">
        <v>270</v>
      </c>
      <c r="C363" s="41"/>
      <c r="D363" s="21">
        <f>AVERAGE(G363,I363,K363,M363,O363,Q363,S363,U363,W363,Y363,AA363,AC363,AE363)</f>
        <v>3.57</v>
      </c>
      <c r="E363" s="22">
        <f>SUM(F363,H363,J363,L363,N363,P363,R363,T363,V363,X363,Z363,AB363,AD363)</f>
        <v>0</v>
      </c>
      <c r="F363" s="24"/>
      <c r="G363" s="42"/>
      <c r="H363" s="24"/>
      <c r="I363" s="42"/>
      <c r="J363" s="24"/>
      <c r="K363" s="25"/>
      <c r="R363" s="4">
        <v>0</v>
      </c>
      <c r="S363" s="5">
        <v>3.57</v>
      </c>
    </row>
    <row r="364" spans="1:39" ht="15" customHeight="1" x14ac:dyDescent="0.2">
      <c r="A364" s="42">
        <v>29</v>
      </c>
      <c r="B364" s="41" t="s">
        <v>271</v>
      </c>
      <c r="C364" s="41"/>
      <c r="D364" s="21">
        <f>AVERAGE(G364,I364,K364,M364,O364,Q364,S364,U364,W364,Y364,AA364,AC364,AE364)</f>
        <v>3.27</v>
      </c>
      <c r="E364" s="22">
        <f>SUM(F364,H364,J364,L364,N364,P364,R364,T364,V364,X364,Z364,AB364,AD364)</f>
        <v>0</v>
      </c>
      <c r="F364" s="24"/>
      <c r="G364" s="42"/>
      <c r="H364" s="24"/>
      <c r="I364" s="42"/>
      <c r="J364" s="24"/>
      <c r="K364" s="25"/>
      <c r="R364" s="4">
        <v>0</v>
      </c>
      <c r="S364" s="5">
        <v>3.27</v>
      </c>
    </row>
    <row r="365" spans="1:39" s="7" customFormat="1" ht="15" customHeight="1" thickBot="1" x14ac:dyDescent="0.25">
      <c r="A365" s="51"/>
      <c r="B365" s="52"/>
      <c r="C365" s="52"/>
      <c r="D365" s="28"/>
      <c r="E365" s="29"/>
      <c r="F365" s="31"/>
      <c r="G365" s="51"/>
      <c r="H365" s="31"/>
      <c r="I365" s="51"/>
      <c r="J365" s="31"/>
      <c r="K365" s="32"/>
      <c r="L365" s="9"/>
      <c r="M365" s="6"/>
      <c r="N365" s="9"/>
      <c r="O365" s="6"/>
      <c r="P365" s="9"/>
      <c r="Q365" s="6"/>
      <c r="R365" s="9"/>
      <c r="S365" s="10"/>
      <c r="T365" s="9"/>
      <c r="U365" s="10"/>
      <c r="V365" s="9"/>
      <c r="W365" s="10"/>
      <c r="X365" s="9"/>
      <c r="Y365" s="10"/>
      <c r="Z365" s="9"/>
      <c r="AA365" s="10"/>
      <c r="AB365" s="9"/>
      <c r="AC365" s="10"/>
      <c r="AD365" s="9"/>
      <c r="AE365" s="10"/>
      <c r="AF365" s="9"/>
      <c r="AG365" s="10"/>
      <c r="AH365" s="9"/>
      <c r="AI365" s="10"/>
      <c r="AJ365" s="9"/>
      <c r="AK365" s="10"/>
      <c r="AL365" s="9"/>
      <c r="AM365" s="10"/>
    </row>
    <row r="366" spans="1:39" s="18" customFormat="1" ht="15" customHeight="1" thickTop="1" x14ac:dyDescent="0.2">
      <c r="A366" s="14" t="s">
        <v>130</v>
      </c>
      <c r="B366" s="61"/>
      <c r="C366" s="61"/>
      <c r="D366" s="13" t="s">
        <v>233</v>
      </c>
      <c r="E366" s="11" t="s">
        <v>1</v>
      </c>
      <c r="F366" s="14"/>
      <c r="G366" s="14"/>
      <c r="H366" s="14"/>
      <c r="I366" s="14"/>
      <c r="J366" s="14"/>
      <c r="K366" s="15"/>
      <c r="L366" s="16"/>
      <c r="M366" s="16"/>
      <c r="N366" s="16"/>
      <c r="O366" s="16"/>
      <c r="P366" s="16"/>
      <c r="Q366" s="16"/>
      <c r="R366" s="16"/>
      <c r="S366" s="17"/>
      <c r="T366" s="16"/>
      <c r="U366" s="17"/>
      <c r="V366" s="16"/>
      <c r="W366" s="17"/>
      <c r="X366" s="16"/>
      <c r="Y366" s="17"/>
      <c r="Z366" s="16"/>
      <c r="AA366" s="17"/>
      <c r="AB366" s="16"/>
      <c r="AC366" s="17"/>
      <c r="AD366" s="16"/>
      <c r="AE366" s="17"/>
      <c r="AF366" s="16"/>
      <c r="AG366" s="17"/>
      <c r="AH366" s="16"/>
      <c r="AI366" s="17"/>
      <c r="AJ366" s="16"/>
      <c r="AK366" s="17"/>
      <c r="AL366" s="16"/>
      <c r="AM366" s="17"/>
    </row>
    <row r="367" spans="1:39" ht="15" customHeight="1" x14ac:dyDescent="0.2">
      <c r="A367" s="42">
        <v>1</v>
      </c>
      <c r="B367" s="41" t="s">
        <v>175</v>
      </c>
      <c r="C367" s="41"/>
      <c r="D367" s="21">
        <f>AVERAGE(G367,M367,U367,W367,AA367)</f>
        <v>7.3708782051282054</v>
      </c>
      <c r="E367" s="22">
        <f>SUM(F367,L367,T367,V367,Z367)</f>
        <v>150</v>
      </c>
      <c r="F367" s="24">
        <v>30</v>
      </c>
      <c r="G367" s="42">
        <v>7.17</v>
      </c>
      <c r="H367" s="24">
        <v>30</v>
      </c>
      <c r="I367" s="42">
        <v>5.75</v>
      </c>
      <c r="J367" s="24"/>
      <c r="K367" s="25"/>
      <c r="L367" s="4">
        <v>30</v>
      </c>
      <c r="M367" s="1">
        <v>8.89</v>
      </c>
      <c r="N367" s="4">
        <v>30</v>
      </c>
      <c r="O367" s="5">
        <v>6.05</v>
      </c>
      <c r="P367" s="4">
        <v>30</v>
      </c>
      <c r="Q367" s="5">
        <v>5.625</v>
      </c>
      <c r="T367" s="4">
        <v>30</v>
      </c>
      <c r="U367" s="5">
        <v>6.8923076923076927</v>
      </c>
      <c r="V367" s="4">
        <v>30</v>
      </c>
      <c r="W367" s="5">
        <v>6.96875</v>
      </c>
      <c r="Z367" s="4">
        <v>30</v>
      </c>
      <c r="AA367" s="5">
        <v>6.9333333333333336</v>
      </c>
      <c r="AH367" s="4">
        <v>30</v>
      </c>
      <c r="AI367" s="5">
        <v>5.6166666666666663</v>
      </c>
      <c r="AL367" s="4">
        <v>30</v>
      </c>
      <c r="AM367" s="5">
        <v>5.296875</v>
      </c>
    </row>
    <row r="368" spans="1:39" ht="15" customHeight="1" x14ac:dyDescent="0.2">
      <c r="A368" s="42">
        <v>2</v>
      </c>
      <c r="B368" s="41" t="s">
        <v>174</v>
      </c>
      <c r="C368" s="41"/>
      <c r="D368" s="21">
        <f>AVERAGE(W368,Y368,AG368,AK368,AM368)</f>
        <v>4.4401835714285722</v>
      </c>
      <c r="E368" s="22">
        <f>SUM(V368,X368,AF368,AJ368,AL368)</f>
        <v>144</v>
      </c>
      <c r="F368" s="24">
        <v>27</v>
      </c>
      <c r="G368" s="42">
        <v>3.14</v>
      </c>
      <c r="H368" s="24">
        <v>12</v>
      </c>
      <c r="I368" s="42">
        <v>2.4700000000000002</v>
      </c>
      <c r="J368" s="24"/>
      <c r="K368" s="25"/>
      <c r="L368" s="4">
        <v>21</v>
      </c>
      <c r="M368" s="1">
        <v>2.5499999999999998</v>
      </c>
      <c r="N368" s="4">
        <v>24</v>
      </c>
      <c r="O368" s="5">
        <v>3.15</v>
      </c>
      <c r="P368" s="4">
        <v>24</v>
      </c>
      <c r="Q368" s="5">
        <v>3.0535714285714284</v>
      </c>
      <c r="R368" s="4">
        <v>0</v>
      </c>
      <c r="S368" s="5">
        <v>2.52</v>
      </c>
      <c r="T368" s="4">
        <v>15</v>
      </c>
      <c r="U368" s="5">
        <v>3.8125</v>
      </c>
      <c r="V368" s="4">
        <v>27</v>
      </c>
      <c r="W368" s="5">
        <v>4.796875</v>
      </c>
      <c r="X368" s="4">
        <v>30</v>
      </c>
      <c r="Y368" s="5">
        <v>3.4218999999999999</v>
      </c>
      <c r="Z368" s="4">
        <v>21</v>
      </c>
      <c r="AA368" s="5">
        <v>4.5999999999999996</v>
      </c>
      <c r="AB368" s="4">
        <v>24</v>
      </c>
      <c r="AC368" s="5">
        <v>4.1607142857142856</v>
      </c>
      <c r="AF368" s="4">
        <v>30</v>
      </c>
      <c r="AG368" s="5">
        <v>4.4821428571428603</v>
      </c>
      <c r="AH368" s="4">
        <v>15</v>
      </c>
      <c r="AI368" s="5">
        <v>3.7</v>
      </c>
      <c r="AJ368" s="4">
        <v>30</v>
      </c>
      <c r="AK368" s="5">
        <v>4.828125</v>
      </c>
      <c r="AL368" s="4">
        <v>27</v>
      </c>
      <c r="AM368" s="5">
        <v>4.671875</v>
      </c>
    </row>
    <row r="369" spans="1:39" ht="15" customHeight="1" x14ac:dyDescent="0.2">
      <c r="A369" s="42">
        <v>3</v>
      </c>
      <c r="B369" s="41" t="s">
        <v>135</v>
      </c>
      <c r="C369" s="41"/>
      <c r="D369" s="21">
        <f>AVERAGE(S369,W369,AA369,AE369,AI369)</f>
        <v>4.5637302631578951</v>
      </c>
      <c r="E369" s="22">
        <f>SUM(R369,V369,Z369,AD369,AH369)</f>
        <v>129</v>
      </c>
      <c r="F369" s="24"/>
      <c r="G369" s="42"/>
      <c r="H369" s="24"/>
      <c r="I369" s="42"/>
      <c r="J369" s="24">
        <v>15</v>
      </c>
      <c r="K369" s="25">
        <v>3.7142857142857144</v>
      </c>
      <c r="R369" s="4">
        <v>21</v>
      </c>
      <c r="S369" s="5">
        <v>3.43</v>
      </c>
      <c r="V369" s="4">
        <v>24</v>
      </c>
      <c r="W369" s="5">
        <v>4.328125</v>
      </c>
      <c r="Z369" s="4">
        <v>27</v>
      </c>
      <c r="AA369" s="5">
        <v>5.2</v>
      </c>
      <c r="AD369" s="4">
        <v>30</v>
      </c>
      <c r="AE369" s="5">
        <v>4.8771929824561404</v>
      </c>
      <c r="AH369" s="4">
        <v>27</v>
      </c>
      <c r="AI369" s="5">
        <v>4.9833333333333334</v>
      </c>
    </row>
    <row r="370" spans="1:39" ht="15" customHeight="1" x14ac:dyDescent="0.2">
      <c r="A370" s="42">
        <v>4</v>
      </c>
      <c r="B370" s="41" t="s">
        <v>201</v>
      </c>
      <c r="C370" s="41"/>
      <c r="D370" s="21">
        <f>AVERAGE(I370,M370,O370,Q370,AK370,AM370)</f>
        <v>3.6517738095238093</v>
      </c>
      <c r="E370" s="22">
        <f>SUM(H370,L370,N370,P370,AJ370,AL370)</f>
        <v>123</v>
      </c>
      <c r="F370" s="24"/>
      <c r="G370" s="42"/>
      <c r="H370" s="24">
        <v>15</v>
      </c>
      <c r="I370" s="42">
        <v>2.81</v>
      </c>
      <c r="J370" s="24"/>
      <c r="K370" s="25"/>
      <c r="L370" s="4">
        <v>27</v>
      </c>
      <c r="M370" s="1">
        <v>4.07</v>
      </c>
      <c r="N370" s="4">
        <v>27</v>
      </c>
      <c r="O370" s="5">
        <v>3.8833333333333333</v>
      </c>
      <c r="P370" s="4">
        <v>27</v>
      </c>
      <c r="Q370" s="5">
        <v>3.3392857142857144</v>
      </c>
      <c r="R370" s="4">
        <v>3</v>
      </c>
      <c r="S370" s="5">
        <v>2.83</v>
      </c>
      <c r="AJ370" s="4">
        <v>27</v>
      </c>
      <c r="AK370" s="5">
        <v>4.15625</v>
      </c>
    </row>
    <row r="371" spans="1:39" ht="15" customHeight="1" x14ac:dyDescent="0.2">
      <c r="A371" s="42">
        <v>5</v>
      </c>
      <c r="B371" s="41" t="s">
        <v>138</v>
      </c>
      <c r="C371" s="41"/>
      <c r="D371" s="21">
        <f>AVERAGE(K371,S371,AA371,AI371)</f>
        <v>4.0160714285714292</v>
      </c>
      <c r="E371" s="22">
        <f>SUM(J371,R371,Z371,AH371)</f>
        <v>75</v>
      </c>
      <c r="F371" s="24"/>
      <c r="G371" s="42"/>
      <c r="H371" s="24"/>
      <c r="I371" s="42"/>
      <c r="J371" s="24">
        <v>6</v>
      </c>
      <c r="K371" s="25">
        <v>3.3142857142857145</v>
      </c>
      <c r="R371" s="4">
        <v>27</v>
      </c>
      <c r="S371" s="5">
        <v>3.75</v>
      </c>
      <c r="Z371" s="4">
        <v>24</v>
      </c>
      <c r="AA371" s="5">
        <v>5.0333333333333332</v>
      </c>
      <c r="AH371" s="4">
        <v>18</v>
      </c>
      <c r="AI371" s="5">
        <v>3.9666666666666668</v>
      </c>
    </row>
    <row r="372" spans="1:39" ht="15" customHeight="1" x14ac:dyDescent="0.2">
      <c r="A372" s="42">
        <v>6</v>
      </c>
      <c r="B372" s="41" t="s">
        <v>131</v>
      </c>
      <c r="C372" s="41"/>
      <c r="D372" s="21">
        <f>AVERAGE(G372,I372,K372,M372,O372,Q372,S372,U372,W372,Y372,AA372,AC372,AE372)</f>
        <v>4.5578571428571433</v>
      </c>
      <c r="E372" s="22">
        <f>SUM(F372,H372,J372,L372,N372,P372,R372,T372,V372,X372,Z372,AB372,AD372)</f>
        <v>60</v>
      </c>
      <c r="F372" s="24"/>
      <c r="G372" s="42"/>
      <c r="H372" s="24"/>
      <c r="I372" s="42"/>
      <c r="J372" s="24">
        <v>30</v>
      </c>
      <c r="K372" s="25">
        <v>4.9857142857142858</v>
      </c>
      <c r="R372" s="4">
        <v>30</v>
      </c>
      <c r="S372" s="5">
        <v>4.13</v>
      </c>
    </row>
    <row r="373" spans="1:39" ht="15" customHeight="1" x14ac:dyDescent="0.2">
      <c r="A373" s="42">
        <v>7</v>
      </c>
      <c r="B373" s="41" t="s">
        <v>441</v>
      </c>
      <c r="C373" s="41"/>
      <c r="D373" s="21">
        <f>AVERAGE(G373,I373,K373,M373,O373,Q373,S373,U373,W373,Y373,AA373,AC373,AE373)</f>
        <v>3.9328571428571433</v>
      </c>
      <c r="E373" s="22">
        <f>SUM(F373,H373,J373,L373,N373,P373,R373,T373,V373,X373,Z373,AB373,AD373)</f>
        <v>51</v>
      </c>
      <c r="F373" s="24"/>
      <c r="G373" s="42"/>
      <c r="H373" s="24"/>
      <c r="I373" s="42"/>
      <c r="J373" s="24">
        <v>27</v>
      </c>
      <c r="K373" s="25">
        <v>4.3857142857142861</v>
      </c>
      <c r="R373" s="4">
        <v>24</v>
      </c>
      <c r="S373" s="5">
        <v>3.48</v>
      </c>
    </row>
    <row r="374" spans="1:39" ht="15" customHeight="1" x14ac:dyDescent="0.2">
      <c r="A374" s="42">
        <v>8</v>
      </c>
      <c r="B374" s="41" t="s">
        <v>198</v>
      </c>
      <c r="C374" s="41"/>
      <c r="D374" s="21">
        <f>AVERAGE(G374,I374,K374,M374,O374,Q374,S374,U374,W374,Y374,AA374,AC374,AE374)</f>
        <v>4.4788461538461544</v>
      </c>
      <c r="E374" s="22">
        <f>SUM(F374,H374,J374,L374,N374,P374,R374,T374,V374,X374,Z374,AB374,AD374)</f>
        <v>48</v>
      </c>
      <c r="F374" s="24"/>
      <c r="G374" s="42"/>
      <c r="H374" s="24">
        <v>24</v>
      </c>
      <c r="I374" s="42">
        <v>4.25</v>
      </c>
      <c r="J374" s="24"/>
      <c r="K374" s="25"/>
      <c r="T374" s="4">
        <v>24</v>
      </c>
      <c r="U374" s="5">
        <v>4.7076923076923078</v>
      </c>
    </row>
    <row r="375" spans="1:39" ht="15" customHeight="1" x14ac:dyDescent="0.2">
      <c r="A375" s="42">
        <v>9</v>
      </c>
      <c r="B375" s="41" t="s">
        <v>435</v>
      </c>
      <c r="C375" s="41"/>
      <c r="D375" s="21">
        <f>AVERAGE(AI375,AM375)</f>
        <v>4.2750000000000004</v>
      </c>
      <c r="E375" s="22">
        <f>SUM(AH375,AL375)</f>
        <v>45</v>
      </c>
      <c r="F375" s="24"/>
      <c r="G375" s="42"/>
      <c r="H375" s="24"/>
      <c r="I375" s="42"/>
      <c r="J375" s="24"/>
      <c r="K375" s="25"/>
      <c r="AH375" s="4">
        <v>21</v>
      </c>
      <c r="AI375" s="5">
        <v>4.05</v>
      </c>
      <c r="AL375" s="4">
        <v>24</v>
      </c>
      <c r="AM375" s="5">
        <v>4.5</v>
      </c>
    </row>
    <row r="376" spans="1:39" ht="15" customHeight="1" x14ac:dyDescent="0.2">
      <c r="A376" s="42">
        <v>10</v>
      </c>
      <c r="B376" s="41" t="s">
        <v>313</v>
      </c>
      <c r="C376" s="41"/>
      <c r="D376" s="21">
        <f>AVERAGE(G376,I376,K376,M376,O376,Q376,S376,U376,W376,Y376,AA376,AC376,AE376)</f>
        <v>4.2667410714285712</v>
      </c>
      <c r="E376" s="22">
        <f>SUM(F376,H376,J376,L376,N376,P376,R376,T376,V376,X376,Z376,AB376,AD376)</f>
        <v>45</v>
      </c>
      <c r="F376" s="24"/>
      <c r="G376" s="42"/>
      <c r="H376" s="24"/>
      <c r="I376" s="42"/>
      <c r="J376" s="24"/>
      <c r="K376" s="25"/>
      <c r="T376" s="4">
        <v>18</v>
      </c>
      <c r="U376" s="5">
        <v>4.265625</v>
      </c>
      <c r="AB376" s="4">
        <v>27</v>
      </c>
      <c r="AC376" s="5">
        <v>4.2678571428571432</v>
      </c>
    </row>
    <row r="377" spans="1:39" ht="15" customHeight="1" x14ac:dyDescent="0.2">
      <c r="A377" s="42">
        <v>11</v>
      </c>
      <c r="B377" s="41" t="s">
        <v>133</v>
      </c>
      <c r="C377" s="41"/>
      <c r="D377" s="21">
        <f>AVERAGE(G377,I377,K377,M377,O377,Q377,S377,U377,W377,Y377,AA377,AC377,AE377)</f>
        <v>4.1707142857142863</v>
      </c>
      <c r="E377" s="22">
        <f>SUM(F377,H377,J377,L377,N377,P377,R377,T377,V377,X377,Z377,AB377,AD377)</f>
        <v>45</v>
      </c>
      <c r="F377" s="24"/>
      <c r="G377" s="42"/>
      <c r="H377" s="24"/>
      <c r="I377" s="42"/>
      <c r="J377" s="24">
        <v>21</v>
      </c>
      <c r="K377" s="25">
        <v>4.2714285714285714</v>
      </c>
      <c r="L377" s="4">
        <v>24</v>
      </c>
      <c r="M377" s="1">
        <v>4.07</v>
      </c>
    </row>
    <row r="378" spans="1:39" ht="15" customHeight="1" x14ac:dyDescent="0.2">
      <c r="A378" s="42">
        <v>12</v>
      </c>
      <c r="B378" s="41" t="s">
        <v>112</v>
      </c>
      <c r="C378" s="41"/>
      <c r="D378" s="21">
        <f>AVERAGE(S378,AA378,AE378)</f>
        <v>3.2171929824561403</v>
      </c>
      <c r="E378" s="22">
        <f>SUM(R378,Z378,AD378)</f>
        <v>45</v>
      </c>
      <c r="F378" s="24"/>
      <c r="G378" s="42"/>
      <c r="H378" s="24"/>
      <c r="I378" s="42"/>
      <c r="J378" s="24"/>
      <c r="K378" s="25"/>
      <c r="R378" s="4">
        <v>0</v>
      </c>
      <c r="S378" s="5">
        <v>2.02</v>
      </c>
      <c r="Z378" s="4">
        <v>18</v>
      </c>
      <c r="AA378" s="5">
        <v>3.6666666666666665</v>
      </c>
      <c r="AD378" s="4">
        <v>27</v>
      </c>
      <c r="AE378" s="5">
        <v>3.9649122807017543</v>
      </c>
    </row>
    <row r="379" spans="1:39" ht="15" customHeight="1" x14ac:dyDescent="0.2">
      <c r="A379" s="42">
        <v>13</v>
      </c>
      <c r="B379" s="41" t="s">
        <v>139</v>
      </c>
      <c r="C379" s="41"/>
      <c r="D379" s="21">
        <f>AVERAGE(K379,Q379,S379,AI379)</f>
        <v>2.8880357142857145</v>
      </c>
      <c r="E379" s="22">
        <f>SUM(J379,P379,R379,AH379)</f>
        <v>45</v>
      </c>
      <c r="F379" s="24"/>
      <c r="G379" s="42"/>
      <c r="H379" s="24"/>
      <c r="I379" s="42"/>
      <c r="J379" s="24">
        <v>3</v>
      </c>
      <c r="K379" s="25">
        <v>2.9714285714285715</v>
      </c>
      <c r="P379" s="4">
        <v>18</v>
      </c>
      <c r="Q379" s="5">
        <v>2.6607142857142856</v>
      </c>
      <c r="R379" s="4">
        <v>12</v>
      </c>
      <c r="S379" s="5">
        <v>3.02</v>
      </c>
      <c r="AH379" s="4">
        <v>12</v>
      </c>
      <c r="AI379" s="5">
        <v>2.9</v>
      </c>
    </row>
    <row r="380" spans="1:39" ht="15" customHeight="1" x14ac:dyDescent="0.2">
      <c r="A380" s="42">
        <v>14</v>
      </c>
      <c r="B380" s="41" t="s">
        <v>434</v>
      </c>
      <c r="C380" s="41"/>
      <c r="D380" s="21">
        <f>AVERAGE(AI380,AM380)</f>
        <v>4.4145833333333329</v>
      </c>
      <c r="E380" s="22">
        <f>SUM(AH380,AL380)</f>
        <v>42</v>
      </c>
      <c r="F380" s="24"/>
      <c r="G380" s="42"/>
      <c r="H380" s="24"/>
      <c r="I380" s="42"/>
      <c r="J380" s="24"/>
      <c r="K380" s="25"/>
      <c r="AH380" s="4">
        <v>24</v>
      </c>
      <c r="AI380" s="5">
        <v>4.7666666666666666</v>
      </c>
      <c r="AL380" s="4">
        <v>18</v>
      </c>
      <c r="AM380" s="5">
        <v>4.0625</v>
      </c>
    </row>
    <row r="381" spans="1:39" ht="15" customHeight="1" x14ac:dyDescent="0.2">
      <c r="A381" s="42">
        <v>15</v>
      </c>
      <c r="B381" s="41" t="s">
        <v>199</v>
      </c>
      <c r="C381" s="41"/>
      <c r="D381" s="21">
        <f t="shared" ref="D381:D388" si="18">AVERAGE(G381,I381,K381,M381,O381,Q381,S381,U381,W381,Y381,AA381,AC381,AE381)</f>
        <v>4.3542307692307691</v>
      </c>
      <c r="E381" s="22">
        <f>SUM(F381,H381,J381,L381,N381,P381,R381,T381,V381,X381,Z381,AB381,AD381)</f>
        <v>42</v>
      </c>
      <c r="F381" s="24"/>
      <c r="G381" s="42"/>
      <c r="H381" s="24">
        <v>21</v>
      </c>
      <c r="I381" s="42">
        <v>4.17</v>
      </c>
      <c r="J381" s="24"/>
      <c r="K381" s="25"/>
      <c r="T381" s="4">
        <v>21</v>
      </c>
      <c r="U381" s="5">
        <v>4.5384615384615383</v>
      </c>
    </row>
    <row r="382" spans="1:39" ht="15" customHeight="1" x14ac:dyDescent="0.2">
      <c r="A382" s="42">
        <v>16</v>
      </c>
      <c r="B382" s="41" t="s">
        <v>136</v>
      </c>
      <c r="C382" s="41"/>
      <c r="D382" s="21">
        <f t="shared" si="18"/>
        <v>3.1547619047619047</v>
      </c>
      <c r="E382" s="22">
        <f>SUM(F382,H382,J382,L382,N382,P382,R382,T382,V382,X382,Z382,AB382,)</f>
        <v>39</v>
      </c>
      <c r="F382" s="24"/>
      <c r="G382" s="42"/>
      <c r="H382" s="24"/>
      <c r="I382" s="42"/>
      <c r="J382" s="24">
        <v>12</v>
      </c>
      <c r="K382" s="25">
        <v>3.6857142857142855</v>
      </c>
      <c r="P382" s="4">
        <v>21</v>
      </c>
      <c r="Q382" s="5">
        <v>2.9285714285714284</v>
      </c>
      <c r="R382" s="4">
        <v>6</v>
      </c>
      <c r="S382" s="5">
        <v>2.85</v>
      </c>
    </row>
    <row r="383" spans="1:39" ht="15" customHeight="1" x14ac:dyDescent="0.2">
      <c r="A383" s="42">
        <v>17</v>
      </c>
      <c r="B383" s="41" t="s">
        <v>134</v>
      </c>
      <c r="C383" s="41"/>
      <c r="D383" s="21">
        <f t="shared" si="18"/>
        <v>3.6114285714285717</v>
      </c>
      <c r="E383" s="22">
        <f>SUM(F383,H383,J383,L383,N383,P383,R383,T383,V383,X383,Z383,AB383,AD382)</f>
        <v>33</v>
      </c>
      <c r="F383" s="24"/>
      <c r="G383" s="42"/>
      <c r="H383" s="24"/>
      <c r="I383" s="42"/>
      <c r="J383" s="24">
        <v>18</v>
      </c>
      <c r="K383" s="25">
        <v>4.1428571428571432</v>
      </c>
      <c r="R383" s="4">
        <v>15</v>
      </c>
      <c r="S383" s="5">
        <v>3.08</v>
      </c>
    </row>
    <row r="384" spans="1:39" ht="15" customHeight="1" x14ac:dyDescent="0.2">
      <c r="A384" s="42">
        <v>18</v>
      </c>
      <c r="B384" s="41" t="s">
        <v>394</v>
      </c>
      <c r="C384" s="41"/>
      <c r="D384" s="21">
        <f t="shared" si="18"/>
        <v>5.0535714285714288</v>
      </c>
      <c r="E384" s="22">
        <f>SUM(F384,H384,J384,L384,N384,P384,R384,T384,V384,X384,Z384,AB384,AD384)</f>
        <v>30</v>
      </c>
      <c r="F384" s="24"/>
      <c r="G384" s="42"/>
      <c r="H384" s="24"/>
      <c r="I384" s="42"/>
      <c r="J384" s="24"/>
      <c r="K384" s="25"/>
      <c r="AB384" s="4">
        <v>30</v>
      </c>
      <c r="AC384" s="5">
        <v>5.0535714285714288</v>
      </c>
    </row>
    <row r="385" spans="1:39" ht="15" customHeight="1" x14ac:dyDescent="0.2">
      <c r="A385" s="42">
        <v>19</v>
      </c>
      <c r="B385" s="41" t="s">
        <v>312</v>
      </c>
      <c r="C385" s="41"/>
      <c r="D385" s="21">
        <f t="shared" si="18"/>
        <v>5.4923076923076923</v>
      </c>
      <c r="E385" s="22">
        <f>SUM(F385,H385,J385,L385,N385,P385,R385,T385,V385,X385,Z385,AB385,AD385)</f>
        <v>27</v>
      </c>
      <c r="F385" s="24"/>
      <c r="G385" s="42"/>
      <c r="H385" s="24"/>
      <c r="I385" s="42"/>
      <c r="J385" s="24"/>
      <c r="K385" s="25"/>
      <c r="T385" s="4">
        <v>27</v>
      </c>
      <c r="U385" s="5">
        <v>5.4923076923076923</v>
      </c>
    </row>
    <row r="386" spans="1:39" ht="15" customHeight="1" x14ac:dyDescent="0.2">
      <c r="A386" s="42">
        <v>20</v>
      </c>
      <c r="B386" s="41" t="s">
        <v>197</v>
      </c>
      <c r="C386" s="41"/>
      <c r="D386" s="21">
        <f t="shared" si="18"/>
        <v>5.36</v>
      </c>
      <c r="E386" s="22">
        <f>SUM(F386,H386,J386,L386,N386,P386,R386,T386,V386,X386,Z386,AB386,AD386)</f>
        <v>27</v>
      </c>
      <c r="F386" s="24"/>
      <c r="G386" s="42"/>
      <c r="H386" s="24">
        <v>27</v>
      </c>
      <c r="I386" s="42">
        <v>5.36</v>
      </c>
      <c r="J386" s="24"/>
      <c r="K386" s="25"/>
    </row>
    <row r="387" spans="1:39" ht="15" customHeight="1" x14ac:dyDescent="0.2">
      <c r="A387" s="42">
        <v>21</v>
      </c>
      <c r="B387" s="41" t="s">
        <v>137</v>
      </c>
      <c r="C387" s="41"/>
      <c r="D387" s="21">
        <f t="shared" si="18"/>
        <v>3.375</v>
      </c>
      <c r="E387" s="22">
        <f>SUM(F387,H387,J387,L387,N387,P387,R387,T387,V387,X387,Z387,AB387,AD387)</f>
        <v>27</v>
      </c>
      <c r="F387" s="24"/>
      <c r="G387" s="42"/>
      <c r="H387" s="24"/>
      <c r="I387" s="42"/>
      <c r="J387" s="24">
        <v>9</v>
      </c>
      <c r="K387" s="25">
        <v>3.5</v>
      </c>
      <c r="R387" s="4">
        <v>18</v>
      </c>
      <c r="S387" s="5">
        <v>3.25</v>
      </c>
    </row>
    <row r="388" spans="1:39" ht="15" customHeight="1" x14ac:dyDescent="0.2">
      <c r="A388" s="42">
        <v>22</v>
      </c>
      <c r="B388" s="41" t="s">
        <v>132</v>
      </c>
      <c r="C388" s="41"/>
      <c r="D388" s="21">
        <f t="shared" si="18"/>
        <v>4.2857142857142856</v>
      </c>
      <c r="E388" s="22">
        <f>SUM(F388,H388,J388,L388,N388,P388,R388,T388,V388,X388,Z388,AB388,AD388)</f>
        <v>24</v>
      </c>
      <c r="F388" s="24"/>
      <c r="G388" s="42"/>
      <c r="H388" s="24"/>
      <c r="I388" s="42"/>
      <c r="J388" s="24">
        <v>24</v>
      </c>
      <c r="K388" s="25">
        <v>4.2857142857142856</v>
      </c>
    </row>
    <row r="389" spans="1:39" ht="15" customHeight="1" x14ac:dyDescent="0.2">
      <c r="A389" s="42">
        <v>23</v>
      </c>
      <c r="B389" s="41" t="s">
        <v>98</v>
      </c>
      <c r="C389" s="41"/>
      <c r="D389" s="21">
        <f>AVERAGE(AM389)</f>
        <v>4.359375</v>
      </c>
      <c r="E389" s="22">
        <f>SUM(AL389)</f>
        <v>21</v>
      </c>
      <c r="F389" s="24"/>
      <c r="G389" s="42"/>
      <c r="H389" s="24"/>
      <c r="I389" s="42"/>
      <c r="J389" s="24"/>
      <c r="K389" s="25"/>
      <c r="AL389" s="4">
        <v>21</v>
      </c>
      <c r="AM389" s="5">
        <v>4.359375</v>
      </c>
    </row>
    <row r="390" spans="1:39" ht="15" customHeight="1" x14ac:dyDescent="0.2">
      <c r="A390" s="42">
        <v>24</v>
      </c>
      <c r="B390" s="41" t="s">
        <v>200</v>
      </c>
      <c r="C390" s="41"/>
      <c r="D390" s="21">
        <f>AVERAGE(G390,I390,K390,M390,O390,Q390,S390,U390,W390,Y390,AA390,AC390,AE390)</f>
        <v>4.16</v>
      </c>
      <c r="E390" s="22">
        <f>SUM(F390,H390,J390,L390,N390,P390,R390,T390,V390,X390,Z390,AB390,AD390)</f>
        <v>18</v>
      </c>
      <c r="F390" s="24"/>
      <c r="G390" s="42"/>
      <c r="H390" s="24">
        <v>18</v>
      </c>
      <c r="I390" s="42">
        <v>4.16</v>
      </c>
      <c r="J390" s="24"/>
      <c r="K390" s="25"/>
    </row>
    <row r="391" spans="1:39" ht="15" customHeight="1" x14ac:dyDescent="0.2">
      <c r="A391" s="42">
        <v>25</v>
      </c>
      <c r="B391" s="41" t="s">
        <v>221</v>
      </c>
      <c r="C391" s="41"/>
      <c r="D391" s="21">
        <f>AVERAGE(G391,I391,K391,M391,O391,Q391,S391,U391,W391,Y391,AA391,AC391,AE391)</f>
        <v>2.46</v>
      </c>
      <c r="E391" s="22">
        <f>SUM(F391,H391,J391,L391,N391,P391,R391,T391,V391,X391,Z391,AB391,AD391)</f>
        <v>18</v>
      </c>
      <c r="F391" s="24"/>
      <c r="G391" s="42"/>
      <c r="H391" s="24"/>
      <c r="I391" s="42"/>
      <c r="J391" s="24"/>
      <c r="K391" s="25"/>
      <c r="L391" s="4">
        <v>18</v>
      </c>
      <c r="M391" s="1">
        <v>2.46</v>
      </c>
    </row>
    <row r="392" spans="1:39" ht="15" customHeight="1" x14ac:dyDescent="0.2">
      <c r="A392" s="42">
        <v>26</v>
      </c>
      <c r="B392" s="41" t="s">
        <v>266</v>
      </c>
      <c r="C392" s="41"/>
      <c r="D392" s="21">
        <f>AVERAGE(G392,I392,K392,M392,O392,Q392,S392,U392,W392,Y392,AA392,AC392,AE392)</f>
        <v>2.88</v>
      </c>
      <c r="E392" s="22">
        <f>SUM(F392,H392,J392,L392,N392,P392,R392,T392,V392,X392,Z392,AB392,AD392)</f>
        <v>9</v>
      </c>
      <c r="F392" s="24"/>
      <c r="G392" s="42"/>
      <c r="H392" s="24"/>
      <c r="I392" s="42"/>
      <c r="J392" s="24"/>
      <c r="K392" s="25"/>
      <c r="R392" s="4">
        <v>9</v>
      </c>
      <c r="S392" s="5">
        <v>2.88</v>
      </c>
    </row>
    <row r="393" spans="1:39" ht="15" customHeight="1" x14ac:dyDescent="0.2">
      <c r="A393" s="42"/>
      <c r="B393" s="41"/>
      <c r="C393" s="41"/>
      <c r="D393" s="21"/>
      <c r="E393" s="22"/>
      <c r="F393" s="24"/>
      <c r="G393" s="42"/>
      <c r="H393" s="24"/>
      <c r="I393" s="42"/>
      <c r="J393" s="24"/>
      <c r="K393" s="25"/>
    </row>
    <row r="394" spans="1:39" ht="15" customHeight="1" x14ac:dyDescent="0.2">
      <c r="A394" s="42"/>
      <c r="B394" s="41"/>
      <c r="C394" s="41"/>
      <c r="D394" s="21"/>
      <c r="E394" s="22"/>
      <c r="F394" s="24"/>
      <c r="G394" s="42"/>
      <c r="H394" s="24"/>
      <c r="I394" s="42"/>
      <c r="J394" s="24"/>
      <c r="K394" s="25"/>
    </row>
    <row r="395" spans="1:39" s="7" customFormat="1" ht="15" customHeight="1" thickBot="1" x14ac:dyDescent="0.25">
      <c r="A395" s="51"/>
      <c r="B395" s="52"/>
      <c r="C395" s="52"/>
      <c r="D395" s="28"/>
      <c r="E395" s="29"/>
      <c r="F395" s="31"/>
      <c r="G395" s="51"/>
      <c r="H395" s="31"/>
      <c r="I395" s="51"/>
      <c r="J395" s="31"/>
      <c r="K395" s="32"/>
      <c r="L395" s="9"/>
      <c r="M395" s="6"/>
      <c r="N395" s="9"/>
      <c r="O395" s="6"/>
      <c r="P395" s="9"/>
      <c r="Q395" s="6"/>
      <c r="R395" s="9"/>
      <c r="S395" s="10"/>
      <c r="T395" s="9"/>
      <c r="U395" s="10"/>
      <c r="V395" s="9"/>
      <c r="W395" s="10"/>
      <c r="X395" s="9"/>
      <c r="Y395" s="10"/>
      <c r="Z395" s="9"/>
      <c r="AA395" s="10"/>
      <c r="AB395" s="9"/>
      <c r="AC395" s="10"/>
      <c r="AD395" s="9"/>
      <c r="AE395" s="10"/>
      <c r="AF395" s="9"/>
      <c r="AG395" s="10"/>
      <c r="AH395" s="9"/>
      <c r="AI395" s="10"/>
      <c r="AJ395" s="9"/>
      <c r="AK395" s="10"/>
      <c r="AL395" s="9"/>
      <c r="AM395" s="10"/>
    </row>
    <row r="396" spans="1:39" s="18" customFormat="1" ht="15" customHeight="1" thickTop="1" x14ac:dyDescent="0.2">
      <c r="A396" s="14" t="s">
        <v>140</v>
      </c>
      <c r="B396" s="61"/>
      <c r="C396" s="61"/>
      <c r="D396" s="13" t="s">
        <v>233</v>
      </c>
      <c r="E396" s="11" t="s">
        <v>1</v>
      </c>
      <c r="F396" s="14"/>
      <c r="G396" s="14"/>
      <c r="H396" s="14"/>
      <c r="I396" s="14"/>
      <c r="J396" s="14"/>
      <c r="K396" s="15"/>
      <c r="L396" s="16"/>
      <c r="M396" s="16"/>
      <c r="N396" s="16"/>
      <c r="O396" s="16"/>
      <c r="P396" s="16"/>
      <c r="Q396" s="16"/>
      <c r="R396" s="16"/>
      <c r="S396" s="17"/>
      <c r="T396" s="16"/>
      <c r="U396" s="17"/>
      <c r="V396" s="16"/>
      <c r="W396" s="17"/>
      <c r="X396" s="16"/>
      <c r="Y396" s="17"/>
      <c r="Z396" s="16"/>
      <c r="AA396" s="17"/>
      <c r="AB396" s="16"/>
      <c r="AC396" s="17"/>
      <c r="AD396" s="16"/>
      <c r="AE396" s="17"/>
      <c r="AF396" s="16"/>
      <c r="AG396" s="17"/>
      <c r="AH396" s="16"/>
      <c r="AI396" s="17"/>
      <c r="AJ396" s="16"/>
      <c r="AK396" s="17"/>
      <c r="AL396" s="16"/>
      <c r="AM396" s="17"/>
    </row>
    <row r="397" spans="1:39" ht="15" customHeight="1" x14ac:dyDescent="0.2">
      <c r="A397" s="42">
        <v>1</v>
      </c>
      <c r="B397" s="41" t="s">
        <v>141</v>
      </c>
      <c r="C397" s="41"/>
      <c r="D397" s="21">
        <f>AVERAGE(K397,M397,Q397,S397,AM397)</f>
        <v>4.1261428571428578</v>
      </c>
      <c r="E397" s="22">
        <f>SUM(J397,L397,P397,R397,AL397)</f>
        <v>144</v>
      </c>
      <c r="F397" s="24"/>
      <c r="G397" s="42"/>
      <c r="H397" s="24"/>
      <c r="I397" s="42"/>
      <c r="J397" s="24">
        <v>30</v>
      </c>
      <c r="K397" s="25">
        <v>5.2571428571428571</v>
      </c>
      <c r="L397" s="4">
        <v>27</v>
      </c>
      <c r="M397" s="1">
        <v>2.4500000000000002</v>
      </c>
      <c r="P397" s="4">
        <v>30</v>
      </c>
      <c r="Q397" s="5">
        <v>4.4285714285714288</v>
      </c>
      <c r="R397" s="4">
        <v>30</v>
      </c>
      <c r="S397" s="5">
        <v>4.12</v>
      </c>
      <c r="X397" s="4">
        <v>18</v>
      </c>
      <c r="Y397" s="5">
        <v>4.0468999999999999</v>
      </c>
      <c r="AH397" s="4">
        <v>15</v>
      </c>
      <c r="AI397" s="5">
        <v>3.84</v>
      </c>
      <c r="AL397" s="4">
        <v>27</v>
      </c>
      <c r="AM397" s="5">
        <v>4.375</v>
      </c>
    </row>
    <row r="398" spans="1:39" ht="15" customHeight="1" x14ac:dyDescent="0.2">
      <c r="A398" s="42">
        <v>2</v>
      </c>
      <c r="B398" s="41" t="s">
        <v>142</v>
      </c>
      <c r="C398" s="41"/>
      <c r="D398" s="21">
        <f>AVERAGE(K398,M398,Q398,S398,AG398)</f>
        <v>3.4214285714285708</v>
      </c>
      <c r="E398" s="22">
        <f>SUM(J398,L398,P398,R398,AF398)</f>
        <v>129</v>
      </c>
      <c r="F398" s="24"/>
      <c r="G398" s="42"/>
      <c r="H398" s="24"/>
      <c r="I398" s="42"/>
      <c r="J398" s="24">
        <v>27</v>
      </c>
      <c r="K398" s="25">
        <v>3.3857142857142857</v>
      </c>
      <c r="L398" s="4">
        <v>30</v>
      </c>
      <c r="M398" s="1">
        <v>3.05</v>
      </c>
      <c r="P398" s="4">
        <v>24</v>
      </c>
      <c r="Q398" s="5">
        <v>3.5714285714285716</v>
      </c>
      <c r="R398" s="4">
        <v>24</v>
      </c>
      <c r="S398" s="5">
        <v>3.1</v>
      </c>
      <c r="X398" s="4">
        <v>15</v>
      </c>
      <c r="Y398" s="5">
        <v>3.6718999999999999</v>
      </c>
      <c r="AF398" s="4">
        <v>24</v>
      </c>
      <c r="AG398" s="5">
        <v>4</v>
      </c>
      <c r="AH398" s="4">
        <v>18</v>
      </c>
      <c r="AI398" s="5">
        <v>3.3333333333333335</v>
      </c>
    </row>
    <row r="399" spans="1:39" ht="15" customHeight="1" x14ac:dyDescent="0.2">
      <c r="A399" s="42">
        <v>3</v>
      </c>
      <c r="B399" s="41" t="s">
        <v>247</v>
      </c>
      <c r="C399" s="41"/>
      <c r="D399" s="21">
        <f>AVERAGE(Q399,S399,U399,Y399,AG399)</f>
        <v>4.3215942857142853</v>
      </c>
      <c r="E399" s="22">
        <f>SUM(P399,R399,T399,X399,AF399)</f>
        <v>123</v>
      </c>
      <c r="F399" s="24"/>
      <c r="G399" s="42"/>
      <c r="H399" s="24"/>
      <c r="I399" s="42"/>
      <c r="J399" s="24"/>
      <c r="K399" s="25"/>
      <c r="P399" s="4">
        <v>27</v>
      </c>
      <c r="Q399" s="5">
        <v>4.1607142857142856</v>
      </c>
      <c r="R399" s="4">
        <v>27</v>
      </c>
      <c r="S399" s="5">
        <v>4.07</v>
      </c>
      <c r="T399" s="4">
        <v>18</v>
      </c>
      <c r="U399" s="5">
        <v>4.125</v>
      </c>
      <c r="X399" s="4">
        <v>24</v>
      </c>
      <c r="Y399" s="5">
        <v>4.3593999999999999</v>
      </c>
      <c r="AF399" s="4">
        <v>27</v>
      </c>
      <c r="AG399" s="5">
        <v>4.8928571428571397</v>
      </c>
      <c r="AH399" s="4">
        <v>12</v>
      </c>
      <c r="AI399" s="5">
        <v>2.8166666666666669</v>
      </c>
    </row>
    <row r="400" spans="1:39" ht="15" customHeight="1" x14ac:dyDescent="0.2">
      <c r="A400" s="42">
        <v>4</v>
      </c>
      <c r="B400" s="41" t="s">
        <v>178</v>
      </c>
      <c r="C400" s="41"/>
      <c r="D400" s="21">
        <f>AVERAGE(G400,AE400,AI400,AM400)</f>
        <v>5.4239062499999999</v>
      </c>
      <c r="E400" s="22">
        <f>SUM(F400,AD400,AH400,AL400)</f>
        <v>111</v>
      </c>
      <c r="F400" s="24">
        <v>24</v>
      </c>
      <c r="G400" s="42">
        <v>5.23</v>
      </c>
      <c r="H400" s="24"/>
      <c r="I400" s="42"/>
      <c r="J400" s="24"/>
      <c r="K400" s="25"/>
      <c r="AD400" s="4">
        <v>27</v>
      </c>
      <c r="AE400" s="5">
        <v>6</v>
      </c>
      <c r="AH400" s="4">
        <v>30</v>
      </c>
      <c r="AI400" s="5">
        <v>5.2</v>
      </c>
      <c r="AL400" s="4">
        <v>30</v>
      </c>
      <c r="AM400" s="5">
        <v>5.265625</v>
      </c>
    </row>
    <row r="401" spans="1:39" ht="15" customHeight="1" x14ac:dyDescent="0.2">
      <c r="A401" s="42">
        <v>5</v>
      </c>
      <c r="B401" s="41" t="s">
        <v>144</v>
      </c>
      <c r="C401" s="41"/>
      <c r="D401" s="21">
        <f>AVERAGE(K401,M401,Q401,Y401,AG401)</f>
        <v>2.6083314285714279</v>
      </c>
      <c r="E401" s="22">
        <f>SUM(J401,L401,P401,X401,AF401)</f>
        <v>99</v>
      </c>
      <c r="F401" s="24"/>
      <c r="G401" s="42"/>
      <c r="H401" s="24"/>
      <c r="I401" s="42"/>
      <c r="J401" s="24">
        <v>21</v>
      </c>
      <c r="K401" s="25">
        <v>2.2142857142857144</v>
      </c>
      <c r="L401" s="4">
        <v>24</v>
      </c>
      <c r="M401" s="1">
        <v>2.1800000000000002</v>
      </c>
      <c r="P401" s="4">
        <v>21</v>
      </c>
      <c r="Q401" s="5">
        <v>3.4642857142857144</v>
      </c>
      <c r="X401" s="4">
        <v>12</v>
      </c>
      <c r="Y401" s="5">
        <v>3.0937999999999999</v>
      </c>
      <c r="AF401" s="4">
        <v>21</v>
      </c>
      <c r="AG401" s="5">
        <v>2.08928571428571</v>
      </c>
      <c r="AH401" s="4">
        <v>0</v>
      </c>
      <c r="AI401" s="5">
        <v>0.96666666666666667</v>
      </c>
    </row>
    <row r="402" spans="1:39" ht="15" customHeight="1" x14ac:dyDescent="0.2">
      <c r="A402" s="42">
        <v>6</v>
      </c>
      <c r="B402" s="41" t="s">
        <v>358</v>
      </c>
      <c r="C402" s="41"/>
      <c r="D402" s="21">
        <f>AVERAGE(G402,I402,K402,M402,O402,Q402,S402,U402,W402,Y402,AA402,AC402,AE402,AG402)</f>
        <v>6.2438904761904768</v>
      </c>
      <c r="E402" s="22">
        <f>SUM(F402,H402,J402,L402,N402,P402,R402,T402,V402,X402,Z402,AB402,AD402,AF402)</f>
        <v>87</v>
      </c>
      <c r="F402" s="24"/>
      <c r="G402" s="42"/>
      <c r="H402" s="24"/>
      <c r="I402" s="42"/>
      <c r="J402" s="24"/>
      <c r="K402" s="25"/>
      <c r="X402" s="4">
        <v>27</v>
      </c>
      <c r="Y402" s="5">
        <v>5.5781000000000001</v>
      </c>
      <c r="Z402" s="4">
        <v>30</v>
      </c>
      <c r="AA402" s="5">
        <v>7.1</v>
      </c>
      <c r="AF402" s="4">
        <v>30</v>
      </c>
      <c r="AG402" s="5">
        <v>6.0535714285714297</v>
      </c>
    </row>
    <row r="403" spans="1:39" ht="15" customHeight="1" x14ac:dyDescent="0.2">
      <c r="A403" s="42">
        <v>7</v>
      </c>
      <c r="B403" s="41" t="s">
        <v>176</v>
      </c>
      <c r="C403" s="41"/>
      <c r="D403" s="21">
        <f>AVERAGE(G403,I403,K403,M403,O403,Q403,S403,U403,W403,Y403,AA403,AC403,AE403)</f>
        <v>7.3571428571428577</v>
      </c>
      <c r="E403" s="22">
        <f>SUM(F403,H403,J403,L403,N403,P403,R403,T403,V403,X403,Z403,AB403,AD403)</f>
        <v>60</v>
      </c>
      <c r="F403" s="24">
        <v>30</v>
      </c>
      <c r="G403" s="42">
        <v>7</v>
      </c>
      <c r="H403" s="24"/>
      <c r="I403" s="42"/>
      <c r="J403" s="24"/>
      <c r="K403" s="25"/>
      <c r="AD403" s="4">
        <v>30</v>
      </c>
      <c r="AE403" s="5">
        <v>7.7142857142857144</v>
      </c>
    </row>
    <row r="404" spans="1:39" ht="15" customHeight="1" x14ac:dyDescent="0.2">
      <c r="A404" s="42">
        <v>8</v>
      </c>
      <c r="B404" s="41" t="s">
        <v>438</v>
      </c>
      <c r="C404" s="41"/>
      <c r="D404" s="21">
        <f>AVERAGE(AI404,AK404,AM404)</f>
        <v>2.7166666666666668</v>
      </c>
      <c r="E404" s="22">
        <f>SUM(AH404,AJ404,AL404)</f>
        <v>60</v>
      </c>
      <c r="F404" s="24"/>
      <c r="G404" s="42"/>
      <c r="H404" s="24"/>
      <c r="I404" s="42"/>
      <c r="J404" s="24"/>
      <c r="K404" s="25"/>
      <c r="AH404" s="4">
        <v>6</v>
      </c>
      <c r="AI404" s="5">
        <v>2.15</v>
      </c>
      <c r="AJ404" s="4">
        <v>30</v>
      </c>
      <c r="AK404" s="5">
        <v>3</v>
      </c>
      <c r="AL404" s="4">
        <v>24</v>
      </c>
      <c r="AM404" s="5">
        <v>3</v>
      </c>
    </row>
    <row r="405" spans="1:39" ht="15" customHeight="1" x14ac:dyDescent="0.2">
      <c r="A405" s="42">
        <v>9</v>
      </c>
      <c r="B405" s="41" t="s">
        <v>177</v>
      </c>
      <c r="C405" s="41"/>
      <c r="D405" s="21">
        <f>AVERAGE(G405,AI405)</f>
        <v>5.4983333333333331</v>
      </c>
      <c r="E405" s="22">
        <f>SUM(F405,AH405)</f>
        <v>54</v>
      </c>
      <c r="F405" s="24">
        <v>27</v>
      </c>
      <c r="G405" s="42">
        <v>5.88</v>
      </c>
      <c r="H405" s="24"/>
      <c r="I405" s="42"/>
      <c r="J405" s="24"/>
      <c r="K405" s="25"/>
      <c r="AH405" s="4">
        <v>27</v>
      </c>
      <c r="AI405" s="5">
        <v>5.1166666666666663</v>
      </c>
    </row>
    <row r="406" spans="1:39" ht="15" customHeight="1" x14ac:dyDescent="0.2">
      <c r="A406" s="42">
        <v>10</v>
      </c>
      <c r="B406" s="41" t="s">
        <v>414</v>
      </c>
      <c r="C406" s="41"/>
      <c r="D406" s="21">
        <f>AVERAGE(AE406,AM406)</f>
        <v>2.7779017857142856</v>
      </c>
      <c r="E406" s="22">
        <f>SUM(AD406,AL406)</f>
        <v>45</v>
      </c>
      <c r="F406" s="24"/>
      <c r="G406" s="42"/>
      <c r="H406" s="24"/>
      <c r="I406" s="42"/>
      <c r="J406" s="24"/>
      <c r="K406" s="25"/>
      <c r="AD406" s="4">
        <v>24</v>
      </c>
      <c r="AE406" s="5">
        <v>2.5714285714285716</v>
      </c>
      <c r="AL406" s="4">
        <v>21</v>
      </c>
      <c r="AM406" s="5">
        <v>2.984375</v>
      </c>
    </row>
    <row r="407" spans="1:39" ht="15" customHeight="1" x14ac:dyDescent="0.2">
      <c r="A407" s="42">
        <v>11</v>
      </c>
      <c r="B407" s="41" t="s">
        <v>314</v>
      </c>
      <c r="C407" s="41"/>
      <c r="D407" s="21">
        <f t="shared" ref="D407:D412" si="19">AVERAGE(G407,I407,K407,M407,O407,Q407,S407,U407,W407,Y407,AA407,AC407,AE407)</f>
        <v>6.15625</v>
      </c>
      <c r="E407" s="22">
        <f t="shared" ref="E407:E412" si="20">SUM(F407,H407,J407,L407,N407,P407,R407,T407,V407,X407,Z407,AB407,AD407)</f>
        <v>30</v>
      </c>
      <c r="F407" s="24"/>
      <c r="G407" s="42"/>
      <c r="H407" s="24"/>
      <c r="I407" s="42"/>
      <c r="J407" s="24"/>
      <c r="K407" s="25"/>
      <c r="T407" s="4">
        <v>30</v>
      </c>
      <c r="U407" s="5">
        <v>6.15625</v>
      </c>
    </row>
    <row r="408" spans="1:39" ht="15" customHeight="1" x14ac:dyDescent="0.2">
      <c r="A408" s="42">
        <v>12</v>
      </c>
      <c r="B408" s="41" t="s">
        <v>264</v>
      </c>
      <c r="C408" s="41"/>
      <c r="D408" s="21">
        <f t="shared" si="19"/>
        <v>5.6718999999999999</v>
      </c>
      <c r="E408" s="22">
        <f t="shared" si="20"/>
        <v>30</v>
      </c>
      <c r="F408" s="24"/>
      <c r="G408" s="42"/>
      <c r="H408" s="24"/>
      <c r="I408" s="42"/>
      <c r="J408" s="24"/>
      <c r="K408" s="25"/>
      <c r="X408" s="4">
        <v>30</v>
      </c>
      <c r="Y408" s="5">
        <v>5.6718999999999999</v>
      </c>
    </row>
    <row r="409" spans="1:39" ht="15" customHeight="1" x14ac:dyDescent="0.2">
      <c r="A409" s="42">
        <v>13</v>
      </c>
      <c r="B409" s="41" t="s">
        <v>386</v>
      </c>
      <c r="C409" s="41"/>
      <c r="D409" s="21">
        <f t="shared" si="19"/>
        <v>5.2678571428571432</v>
      </c>
      <c r="E409" s="22">
        <f t="shared" si="20"/>
        <v>30</v>
      </c>
      <c r="F409" s="24"/>
      <c r="G409" s="42"/>
      <c r="H409" s="24"/>
      <c r="I409" s="42"/>
      <c r="J409" s="24"/>
      <c r="K409" s="25"/>
      <c r="AB409" s="4">
        <v>30</v>
      </c>
      <c r="AC409" s="5">
        <v>5.2678571428571432</v>
      </c>
    </row>
    <row r="410" spans="1:39" ht="15" customHeight="1" x14ac:dyDescent="0.2">
      <c r="A410" s="42">
        <v>14</v>
      </c>
      <c r="B410" s="41" t="s">
        <v>202</v>
      </c>
      <c r="C410" s="41"/>
      <c r="D410" s="21">
        <f t="shared" si="19"/>
        <v>1.63</v>
      </c>
      <c r="E410" s="22">
        <f t="shared" si="20"/>
        <v>30</v>
      </c>
      <c r="F410" s="24"/>
      <c r="G410" s="42"/>
      <c r="H410" s="24">
        <v>30</v>
      </c>
      <c r="I410" s="42">
        <v>1.63</v>
      </c>
      <c r="J410" s="24"/>
      <c r="K410" s="25"/>
    </row>
    <row r="411" spans="1:39" ht="15" customHeight="1" x14ac:dyDescent="0.2">
      <c r="A411" s="42">
        <v>15</v>
      </c>
      <c r="B411" s="41" t="s">
        <v>315</v>
      </c>
      <c r="C411" s="41"/>
      <c r="D411" s="21">
        <f t="shared" si="19"/>
        <v>5.46875</v>
      </c>
      <c r="E411" s="22">
        <f t="shared" si="20"/>
        <v>27</v>
      </c>
      <c r="F411" s="24"/>
      <c r="G411" s="42"/>
      <c r="H411" s="24"/>
      <c r="I411" s="42"/>
      <c r="J411" s="24"/>
      <c r="K411" s="25"/>
      <c r="T411" s="4">
        <v>27</v>
      </c>
      <c r="U411" s="5">
        <v>5.46875</v>
      </c>
    </row>
    <row r="412" spans="1:39" ht="15" customHeight="1" x14ac:dyDescent="0.2">
      <c r="A412" s="42">
        <v>16</v>
      </c>
      <c r="B412" s="41" t="s">
        <v>387</v>
      </c>
      <c r="C412" s="41"/>
      <c r="D412" s="21">
        <f t="shared" si="19"/>
        <v>4.8392857142857144</v>
      </c>
      <c r="E412" s="22">
        <f t="shared" si="20"/>
        <v>27</v>
      </c>
      <c r="F412" s="24"/>
      <c r="G412" s="42"/>
      <c r="H412" s="24"/>
      <c r="I412" s="42"/>
      <c r="J412" s="24"/>
      <c r="K412" s="25"/>
      <c r="AB412" s="4">
        <v>27</v>
      </c>
      <c r="AC412" s="5">
        <v>4.8392857142857144</v>
      </c>
    </row>
    <row r="413" spans="1:39" ht="15" customHeight="1" x14ac:dyDescent="0.2">
      <c r="A413" s="42">
        <v>17</v>
      </c>
      <c r="B413" s="41" t="s">
        <v>268</v>
      </c>
      <c r="C413" s="41"/>
      <c r="D413" s="21">
        <f>AVERAGE(S413,AI413)</f>
        <v>1.55</v>
      </c>
      <c r="E413" s="22">
        <f>SUM(R413,AH413)</f>
        <v>27</v>
      </c>
      <c r="F413" s="24"/>
      <c r="G413" s="42"/>
      <c r="H413" s="24"/>
      <c r="I413" s="42"/>
      <c r="J413" s="24"/>
      <c r="K413" s="25"/>
      <c r="R413" s="4">
        <v>18</v>
      </c>
      <c r="S413" s="5">
        <v>0.85</v>
      </c>
      <c r="AH413" s="4">
        <v>9</v>
      </c>
      <c r="AI413" s="5">
        <v>2.25</v>
      </c>
    </row>
    <row r="414" spans="1:39" ht="15" customHeight="1" x14ac:dyDescent="0.2">
      <c r="A414" s="42">
        <v>18</v>
      </c>
      <c r="B414" s="41" t="s">
        <v>316</v>
      </c>
      <c r="C414" s="41"/>
      <c r="D414" s="21">
        <f>AVERAGE(G414,I414,K414,M414,O414,Q414,S414,U414,W414,Y414,AA414,AC414,AE414)</f>
        <v>4.6875</v>
      </c>
      <c r="E414" s="22">
        <f>SUM(F414,H414,J414,L414,N414,P414,R414,T414,V414,X414,Z414,AB414,AD414)</f>
        <v>24</v>
      </c>
      <c r="F414" s="24"/>
      <c r="G414" s="42"/>
      <c r="H414" s="24"/>
      <c r="I414" s="42"/>
      <c r="J414" s="24"/>
      <c r="K414" s="25"/>
      <c r="T414" s="4">
        <v>24</v>
      </c>
      <c r="U414" s="5">
        <v>4.6875</v>
      </c>
    </row>
    <row r="415" spans="1:39" ht="15" customHeight="1" x14ac:dyDescent="0.2">
      <c r="A415" s="42">
        <v>19</v>
      </c>
      <c r="B415" s="41" t="s">
        <v>388</v>
      </c>
      <c r="C415" s="41"/>
      <c r="D415" s="21">
        <f>AVERAGE(G415,I415,K415,M415,O415,Q415,S415,U415,W415,Y415,AA415,AC415,AE415)</f>
        <v>4.25</v>
      </c>
      <c r="E415" s="22">
        <f>SUM(F415,H415,J415,L415,N415,P415,R415,T415,V415,X415,Z415,AB415,AD415)</f>
        <v>24</v>
      </c>
      <c r="F415" s="24"/>
      <c r="G415" s="42"/>
      <c r="H415" s="24"/>
      <c r="I415" s="42"/>
      <c r="J415" s="24"/>
      <c r="K415" s="25"/>
      <c r="AB415" s="4">
        <v>24</v>
      </c>
      <c r="AC415" s="5">
        <v>4.25</v>
      </c>
    </row>
    <row r="416" spans="1:39" ht="15" customHeight="1" x14ac:dyDescent="0.2">
      <c r="A416" s="42">
        <v>20</v>
      </c>
      <c r="B416" s="41" t="s">
        <v>436</v>
      </c>
      <c r="C416" s="41"/>
      <c r="D416" s="21">
        <f>AVERAGE(G416,I416,K416,M416,O416,Q416,S416,U416,W416,Y416,AA416,AC416,AE416,AG416,AI416)</f>
        <v>3.8</v>
      </c>
      <c r="E416" s="22">
        <f>SUM(F416,H416,J416,L416,N416,P416,R416,T416,V416,X416,Z416,AB416,AD416,AF416,AH416)</f>
        <v>24</v>
      </c>
      <c r="F416" s="24"/>
      <c r="G416" s="42"/>
      <c r="H416" s="24"/>
      <c r="I416" s="42"/>
      <c r="J416" s="24"/>
      <c r="K416" s="25"/>
      <c r="AH416" s="4">
        <v>24</v>
      </c>
      <c r="AI416" s="5">
        <v>3.8</v>
      </c>
    </row>
    <row r="417" spans="1:35" ht="15" customHeight="1" x14ac:dyDescent="0.2">
      <c r="A417" s="42">
        <v>21</v>
      </c>
      <c r="B417" s="41" t="s">
        <v>267</v>
      </c>
      <c r="C417" s="41"/>
      <c r="D417" s="21">
        <f>AVERAGE(G417,I417,K417,M417,O417,Q417,S417,U417,W417,Y417,AA417,AC417,AE417)</f>
        <v>3.1</v>
      </c>
      <c r="E417" s="22">
        <f>SUM(F417,H417,J417,L417,N417,P417,R417,T417,V417,X417,Z417,AB417,AD417)</f>
        <v>24</v>
      </c>
      <c r="F417" s="24"/>
      <c r="G417" s="42"/>
      <c r="H417" s="24"/>
      <c r="I417" s="42"/>
      <c r="J417" s="24"/>
      <c r="K417" s="25"/>
      <c r="R417" s="4">
        <v>24</v>
      </c>
      <c r="S417" s="5">
        <v>3.1</v>
      </c>
    </row>
    <row r="418" spans="1:35" ht="15" customHeight="1" x14ac:dyDescent="0.2">
      <c r="A418" s="42">
        <v>22</v>
      </c>
      <c r="B418" s="41" t="s">
        <v>143</v>
      </c>
      <c r="C418" s="41"/>
      <c r="D418" s="21">
        <f>AVERAGE(G418,I418,K418,M418,O418,Q418,S418,U418,W418,Y418,AA418,AC418,AE418)</f>
        <v>2.6857142857142855</v>
      </c>
      <c r="E418" s="22">
        <f>SUM(F418,H418,J418,L418,N418,P418,R418,T418,V418,X418,Z418,AB418,AD418)</f>
        <v>24</v>
      </c>
      <c r="F418" s="24"/>
      <c r="G418" s="42"/>
      <c r="H418" s="24"/>
      <c r="I418" s="42"/>
      <c r="J418" s="24">
        <v>24</v>
      </c>
      <c r="K418" s="25">
        <v>2.6857142857142855</v>
      </c>
    </row>
    <row r="419" spans="1:35" ht="15" customHeight="1" x14ac:dyDescent="0.2">
      <c r="A419" s="42">
        <v>23</v>
      </c>
      <c r="B419" s="41" t="s">
        <v>317</v>
      </c>
      <c r="C419" s="41"/>
      <c r="D419" s="21">
        <f>AVERAGE(G419,I419,K419,M419,O419,Q419,S419,U419,W419,Y419,AA419,AC419,AE419)</f>
        <v>4.265625</v>
      </c>
      <c r="E419" s="22">
        <f>SUM(F419,H419,J419,L419,N419,P419,R419,T419,V419,X419,Z419,AB419,AD419)</f>
        <v>21</v>
      </c>
      <c r="F419" s="24"/>
      <c r="G419" s="42"/>
      <c r="H419" s="24"/>
      <c r="I419" s="42"/>
      <c r="J419" s="24"/>
      <c r="K419" s="25"/>
      <c r="T419" s="4">
        <v>21</v>
      </c>
      <c r="U419" s="5">
        <v>4.265625</v>
      </c>
    </row>
    <row r="420" spans="1:35" ht="15" customHeight="1" x14ac:dyDescent="0.2">
      <c r="A420" s="42">
        <v>24</v>
      </c>
      <c r="B420" s="41" t="s">
        <v>338</v>
      </c>
      <c r="C420" s="41"/>
      <c r="D420" s="21">
        <f>AVERAGE(G420,I420,K420,M420,O420,Q420,S420,U420,W420,Y420,AA420,AC420,AE420)</f>
        <v>4.1406000000000001</v>
      </c>
      <c r="E420" s="22">
        <f>SUM(F420,H420,J420,L420,N420,P420,R420,T420,V420,X420,Z420,AB420,AD420)</f>
        <v>21</v>
      </c>
      <c r="F420" s="24"/>
      <c r="G420" s="42"/>
      <c r="H420" s="24"/>
      <c r="I420" s="42"/>
      <c r="J420" s="24"/>
      <c r="K420" s="25"/>
      <c r="X420" s="4">
        <v>21</v>
      </c>
      <c r="Y420" s="5">
        <v>4.1406000000000001</v>
      </c>
    </row>
    <row r="421" spans="1:35" ht="15" customHeight="1" x14ac:dyDescent="0.2">
      <c r="A421" s="42">
        <v>25</v>
      </c>
      <c r="B421" s="41" t="s">
        <v>437</v>
      </c>
      <c r="C421" s="41"/>
      <c r="D421" s="21">
        <f>AVERAGE(G421,I421,K421,M421,O421,Q421,S421,U421,W421,Y421,AA421,AC421,AE421,AG421,AI421)</f>
        <v>3.45</v>
      </c>
      <c r="E421" s="22">
        <f>SUM(F421,H421,J421,L421,N421,P421,R421,T421,V421,X421,Z421,AB421,AD421,AF421,AH421)</f>
        <v>21</v>
      </c>
      <c r="F421" s="24"/>
      <c r="G421" s="42"/>
      <c r="H421" s="24"/>
      <c r="I421" s="42"/>
      <c r="J421" s="24"/>
      <c r="K421" s="25"/>
      <c r="AH421" s="4">
        <v>21</v>
      </c>
      <c r="AI421" s="5">
        <v>3.45</v>
      </c>
    </row>
    <row r="422" spans="1:35" ht="15" customHeight="1" x14ac:dyDescent="0.2">
      <c r="A422" s="42">
        <v>26</v>
      </c>
      <c r="B422" s="41" t="s">
        <v>321</v>
      </c>
      <c r="C422" s="41"/>
      <c r="D422" s="21">
        <f t="shared" ref="D422:D430" si="21">AVERAGE(G422,I422,K422,M422,O422,Q422,S422,U422,W422,Y422,AA422,AC422,AE422)</f>
        <v>3.0301339285714288</v>
      </c>
      <c r="E422" s="22">
        <f t="shared" ref="E422:E430" si="22">SUM(F422,H422,J422,L422,N422,P422,R422,T422,V422,X422,Z422,AB422,AD422)</f>
        <v>21</v>
      </c>
      <c r="F422" s="24"/>
      <c r="G422" s="42"/>
      <c r="H422" s="24"/>
      <c r="I422" s="42"/>
      <c r="J422" s="24"/>
      <c r="K422" s="25"/>
      <c r="T422" s="4">
        <v>6</v>
      </c>
      <c r="U422" s="5">
        <v>3.453125</v>
      </c>
      <c r="AB422" s="4">
        <v>15</v>
      </c>
      <c r="AC422" s="5">
        <v>2.6071428571428572</v>
      </c>
    </row>
    <row r="423" spans="1:35" ht="15" customHeight="1" x14ac:dyDescent="0.2">
      <c r="A423" s="42">
        <v>27</v>
      </c>
      <c r="B423" s="41" t="s">
        <v>389</v>
      </c>
      <c r="C423" s="41"/>
      <c r="D423" s="21">
        <f t="shared" si="21"/>
        <v>2.9821428571428572</v>
      </c>
      <c r="E423" s="22">
        <f t="shared" si="22"/>
        <v>21</v>
      </c>
      <c r="F423" s="24"/>
      <c r="G423" s="42"/>
      <c r="H423" s="24"/>
      <c r="I423" s="42"/>
      <c r="J423" s="24"/>
      <c r="K423" s="25"/>
      <c r="AB423" s="4">
        <v>21</v>
      </c>
      <c r="AC423" s="5">
        <v>2.9821428571428572</v>
      </c>
    </row>
    <row r="424" spans="1:35" ht="15" customHeight="1" x14ac:dyDescent="0.2">
      <c r="A424" s="42">
        <v>28</v>
      </c>
      <c r="B424" s="41" t="s">
        <v>390</v>
      </c>
      <c r="C424" s="41"/>
      <c r="D424" s="21">
        <f t="shared" si="21"/>
        <v>2.8035714285714284</v>
      </c>
      <c r="E424" s="22">
        <f t="shared" si="22"/>
        <v>18</v>
      </c>
      <c r="F424" s="24"/>
      <c r="G424" s="42"/>
      <c r="H424" s="24"/>
      <c r="I424" s="42"/>
      <c r="J424" s="24"/>
      <c r="K424" s="25"/>
      <c r="AB424" s="4">
        <v>18</v>
      </c>
      <c r="AC424" s="5">
        <v>2.8035714285714284</v>
      </c>
    </row>
    <row r="425" spans="1:35" ht="15" customHeight="1" x14ac:dyDescent="0.2">
      <c r="A425" s="42">
        <v>29</v>
      </c>
      <c r="B425" s="41" t="s">
        <v>318</v>
      </c>
      <c r="C425" s="41"/>
      <c r="D425" s="21">
        <f t="shared" si="21"/>
        <v>3.890625</v>
      </c>
      <c r="E425" s="22">
        <f t="shared" si="22"/>
        <v>15</v>
      </c>
      <c r="F425" s="24"/>
      <c r="G425" s="42"/>
      <c r="H425" s="24"/>
      <c r="I425" s="42"/>
      <c r="J425" s="24"/>
      <c r="K425" s="25"/>
      <c r="T425" s="4">
        <v>15</v>
      </c>
      <c r="U425" s="5">
        <v>3.890625</v>
      </c>
    </row>
    <row r="426" spans="1:35" ht="15" customHeight="1" x14ac:dyDescent="0.2">
      <c r="A426" s="42">
        <v>30</v>
      </c>
      <c r="B426" s="41" t="s">
        <v>319</v>
      </c>
      <c r="C426" s="41"/>
      <c r="D426" s="21">
        <f t="shared" si="21"/>
        <v>3.734375</v>
      </c>
      <c r="E426" s="22">
        <f t="shared" si="22"/>
        <v>12</v>
      </c>
      <c r="F426" s="24"/>
      <c r="G426" s="42"/>
      <c r="H426" s="24"/>
      <c r="I426" s="42"/>
      <c r="J426" s="24"/>
      <c r="K426" s="25"/>
      <c r="T426" s="4">
        <v>12</v>
      </c>
      <c r="U426" s="5">
        <v>3.734375</v>
      </c>
    </row>
    <row r="427" spans="1:35" ht="15" customHeight="1" x14ac:dyDescent="0.2">
      <c r="A427" s="42">
        <v>31</v>
      </c>
      <c r="B427" s="41" t="s">
        <v>391</v>
      </c>
      <c r="C427" s="41"/>
      <c r="D427" s="21">
        <f t="shared" si="21"/>
        <v>2.2678571428571428</v>
      </c>
      <c r="E427" s="22">
        <f t="shared" si="22"/>
        <v>12</v>
      </c>
      <c r="F427" s="24"/>
      <c r="G427" s="42"/>
      <c r="H427" s="24"/>
      <c r="I427" s="42"/>
      <c r="J427" s="24"/>
      <c r="K427" s="25"/>
      <c r="AB427" s="4">
        <v>12</v>
      </c>
      <c r="AC427" s="5">
        <v>2.2678571428571428</v>
      </c>
    </row>
    <row r="428" spans="1:35" ht="15" customHeight="1" x14ac:dyDescent="0.2">
      <c r="A428" s="42">
        <v>32</v>
      </c>
      <c r="B428" s="41" t="s">
        <v>320</v>
      </c>
      <c r="C428" s="41"/>
      <c r="D428" s="21">
        <f t="shared" si="21"/>
        <v>3.703125</v>
      </c>
      <c r="E428" s="22">
        <f t="shared" si="22"/>
        <v>9</v>
      </c>
      <c r="F428" s="24"/>
      <c r="G428" s="42"/>
      <c r="H428" s="24"/>
      <c r="I428" s="42"/>
      <c r="J428" s="24"/>
      <c r="K428" s="25"/>
      <c r="T428" s="4">
        <v>9</v>
      </c>
      <c r="U428" s="5">
        <v>3.703125</v>
      </c>
    </row>
    <row r="429" spans="1:35" ht="15" customHeight="1" x14ac:dyDescent="0.2">
      <c r="A429" s="42">
        <v>33</v>
      </c>
      <c r="B429" s="41" t="s">
        <v>392</v>
      </c>
      <c r="C429" s="41"/>
      <c r="D429" s="21">
        <f t="shared" si="21"/>
        <v>2.0892857142857144</v>
      </c>
      <c r="E429" s="22">
        <f t="shared" si="22"/>
        <v>9</v>
      </c>
      <c r="F429" s="24"/>
      <c r="G429" s="42"/>
      <c r="H429" s="24"/>
      <c r="I429" s="42"/>
      <c r="J429" s="24"/>
      <c r="K429" s="25"/>
      <c r="AB429" s="4">
        <v>9</v>
      </c>
      <c r="AC429" s="5">
        <v>2.0892857142857144</v>
      </c>
    </row>
    <row r="430" spans="1:35" ht="15" customHeight="1" x14ac:dyDescent="0.2">
      <c r="A430" s="42">
        <v>34</v>
      </c>
      <c r="B430" s="41" t="s">
        <v>322</v>
      </c>
      <c r="C430" s="41"/>
      <c r="D430" s="21">
        <f t="shared" si="21"/>
        <v>2.84375</v>
      </c>
      <c r="E430" s="22">
        <f t="shared" si="22"/>
        <v>3</v>
      </c>
      <c r="F430" s="24"/>
      <c r="G430" s="42"/>
      <c r="H430" s="24"/>
      <c r="I430" s="42"/>
      <c r="J430" s="24"/>
      <c r="K430" s="25"/>
      <c r="T430" s="4">
        <v>3</v>
      </c>
      <c r="U430" s="5">
        <v>2.84375</v>
      </c>
    </row>
    <row r="431" spans="1:35" ht="15" customHeight="1" x14ac:dyDescent="0.2">
      <c r="A431" s="42">
        <v>35</v>
      </c>
      <c r="B431" s="41" t="s">
        <v>439</v>
      </c>
      <c r="C431" s="41"/>
      <c r="D431" s="21">
        <f>AVERAGE(G431,I431,K431,M431,O431,Q431,S431,U431,W431,Y431,AA431,AC431,AE431,AG431,AI431)</f>
        <v>1.85</v>
      </c>
      <c r="E431" s="22">
        <f>SUM(F431,H431,J431,L431,N431,P431,R431,T431,V431,X431,Z431,AB431,AD431,AF431,AH431)</f>
        <v>3</v>
      </c>
      <c r="F431" s="24"/>
      <c r="G431" s="42"/>
      <c r="H431" s="24"/>
      <c r="I431" s="42"/>
      <c r="J431" s="24"/>
      <c r="K431" s="25"/>
      <c r="AH431" s="4">
        <v>3</v>
      </c>
      <c r="AI431" s="5">
        <v>1.85</v>
      </c>
    </row>
    <row r="432" spans="1:35" ht="15" customHeight="1" x14ac:dyDescent="0.2">
      <c r="A432" s="42">
        <v>36</v>
      </c>
      <c r="B432" s="41" t="s">
        <v>323</v>
      </c>
      <c r="C432" s="41"/>
      <c r="D432" s="21">
        <f>AVERAGE(G432,I432,K432,M432,O432,Q432,S432,U432,W432,Y432,AA432,AC432,AE432)</f>
        <v>2.59375</v>
      </c>
      <c r="E432" s="22">
        <f>SUM(F432,H432,J432,L432,N432,P432,R432,T432,V432,X432,Z432,AB432,AD432)</f>
        <v>0</v>
      </c>
      <c r="F432" s="24"/>
      <c r="G432" s="42"/>
      <c r="H432" s="24"/>
      <c r="I432" s="42"/>
      <c r="J432" s="24"/>
      <c r="K432" s="25"/>
      <c r="T432" s="4">
        <v>0</v>
      </c>
      <c r="U432" s="5">
        <v>2.59375</v>
      </c>
    </row>
    <row r="433" spans="1:39" s="7" customFormat="1" ht="15" customHeight="1" thickBot="1" x14ac:dyDescent="0.25">
      <c r="A433" s="51"/>
      <c r="B433" s="52"/>
      <c r="C433" s="52"/>
      <c r="D433" s="28"/>
      <c r="E433" s="29"/>
      <c r="F433" s="31"/>
      <c r="G433" s="51"/>
      <c r="H433" s="31"/>
      <c r="I433" s="51"/>
      <c r="J433" s="31"/>
      <c r="K433" s="32"/>
      <c r="L433" s="9"/>
      <c r="M433" s="6"/>
      <c r="N433" s="9"/>
      <c r="O433" s="6"/>
      <c r="P433" s="9"/>
      <c r="Q433" s="6"/>
      <c r="R433" s="9"/>
      <c r="S433" s="10"/>
      <c r="T433" s="9"/>
      <c r="U433" s="10"/>
      <c r="V433" s="9"/>
      <c r="W433" s="10"/>
      <c r="X433" s="9"/>
      <c r="Y433" s="10"/>
      <c r="Z433" s="9"/>
      <c r="AA433" s="10"/>
      <c r="AB433" s="9"/>
      <c r="AC433" s="10"/>
      <c r="AD433" s="9"/>
      <c r="AE433" s="10"/>
      <c r="AF433" s="9"/>
      <c r="AG433" s="10"/>
      <c r="AH433" s="9"/>
      <c r="AI433" s="10"/>
      <c r="AJ433" s="9"/>
      <c r="AK433" s="10"/>
      <c r="AL433" s="9"/>
      <c r="AM433" s="10"/>
    </row>
    <row r="434" spans="1:39" s="18" customFormat="1" ht="15" customHeight="1" thickTop="1" x14ac:dyDescent="0.2">
      <c r="A434" s="14" t="s">
        <v>145</v>
      </c>
      <c r="B434" s="61"/>
      <c r="C434" s="61"/>
      <c r="D434" s="13" t="s">
        <v>233</v>
      </c>
      <c r="E434" s="11" t="s">
        <v>1</v>
      </c>
      <c r="F434" s="14"/>
      <c r="G434" s="14"/>
      <c r="H434" s="14"/>
      <c r="I434" s="14"/>
      <c r="J434" s="14"/>
      <c r="K434" s="15"/>
      <c r="L434" s="16"/>
      <c r="M434" s="16"/>
      <c r="N434" s="16"/>
      <c r="O434" s="16"/>
      <c r="P434" s="16"/>
      <c r="Q434" s="16"/>
      <c r="R434" s="16"/>
      <c r="S434" s="17"/>
      <c r="T434" s="16"/>
      <c r="U434" s="17"/>
      <c r="V434" s="16"/>
      <c r="W434" s="17"/>
      <c r="X434" s="16"/>
      <c r="Y434" s="17"/>
      <c r="Z434" s="16"/>
      <c r="AA434" s="17"/>
      <c r="AB434" s="16"/>
      <c r="AC434" s="17"/>
      <c r="AD434" s="16"/>
      <c r="AE434" s="17"/>
      <c r="AF434" s="16"/>
      <c r="AG434" s="17"/>
      <c r="AH434" s="16"/>
      <c r="AI434" s="17"/>
      <c r="AJ434" s="16"/>
      <c r="AK434" s="17"/>
      <c r="AL434" s="16"/>
      <c r="AM434" s="17"/>
    </row>
    <row r="435" spans="1:39" ht="15" customHeight="1" x14ac:dyDescent="0.2">
      <c r="A435" s="42">
        <v>1</v>
      </c>
      <c r="B435" s="41" t="s">
        <v>147</v>
      </c>
      <c r="C435" s="41"/>
      <c r="D435" s="21">
        <f>AVERAGE(W435,AE435,AI435,AK435,AM435)</f>
        <v>6.4646130952380956</v>
      </c>
      <c r="E435" s="22">
        <f>SUM(V435,AD435,AH435,AJ435,AL435)</f>
        <v>150</v>
      </c>
      <c r="F435" s="24"/>
      <c r="G435" s="42"/>
      <c r="H435" s="24">
        <v>30</v>
      </c>
      <c r="I435" s="42">
        <v>4.41</v>
      </c>
      <c r="J435" s="24">
        <v>27</v>
      </c>
      <c r="K435" s="25">
        <v>5.3857142857142861</v>
      </c>
      <c r="L435" s="4">
        <v>27</v>
      </c>
      <c r="M435" s="1">
        <v>5.3</v>
      </c>
      <c r="N435" s="4">
        <v>30</v>
      </c>
      <c r="O435" s="5">
        <v>5.2833333333333332</v>
      </c>
      <c r="V435" s="4">
        <v>30</v>
      </c>
      <c r="W435" s="5">
        <v>6.375</v>
      </c>
      <c r="X435" s="4">
        <v>30</v>
      </c>
      <c r="Y435" s="5">
        <v>5.8437999999999999</v>
      </c>
      <c r="AD435" s="4">
        <v>30</v>
      </c>
      <c r="AE435" s="5">
        <v>7.3928571428571432</v>
      </c>
      <c r="AF435" s="4">
        <v>30</v>
      </c>
      <c r="AG435" s="5">
        <v>5.25</v>
      </c>
      <c r="AH435" s="4">
        <v>30</v>
      </c>
      <c r="AI435" s="5">
        <v>5.6333333333333337</v>
      </c>
      <c r="AJ435" s="4">
        <v>30</v>
      </c>
      <c r="AK435" s="5">
        <v>6.671875</v>
      </c>
      <c r="AL435" s="4">
        <v>30</v>
      </c>
      <c r="AM435" s="5">
        <v>6.25</v>
      </c>
    </row>
    <row r="436" spans="1:39" ht="15" customHeight="1" x14ac:dyDescent="0.2">
      <c r="A436" s="42">
        <v>2</v>
      </c>
      <c r="B436" s="41" t="s">
        <v>149</v>
      </c>
      <c r="C436" s="41"/>
      <c r="D436" s="21">
        <f>AVERAGE(Q436,AA436,AE436,AG436,AI436)</f>
        <v>5.5259523809523809</v>
      </c>
      <c r="E436" s="22">
        <f>SUM(,P436,Z436,AD436,AF436,AH436)</f>
        <v>141</v>
      </c>
      <c r="F436" s="24"/>
      <c r="G436" s="42"/>
      <c r="H436" s="24"/>
      <c r="I436" s="42"/>
      <c r="J436" s="24">
        <v>21</v>
      </c>
      <c r="K436" s="25">
        <v>4.8857142857142861</v>
      </c>
      <c r="N436" s="4">
        <v>27</v>
      </c>
      <c r="O436" s="5">
        <v>4.2333333333333334</v>
      </c>
      <c r="P436" s="4">
        <v>30</v>
      </c>
      <c r="Q436" s="5">
        <v>6</v>
      </c>
      <c r="R436" s="4">
        <v>27</v>
      </c>
      <c r="S436" s="5">
        <v>4.4000000000000004</v>
      </c>
      <c r="V436" s="4">
        <v>24</v>
      </c>
      <c r="W436" s="5">
        <v>5.9375</v>
      </c>
      <c r="X436" s="4">
        <v>18</v>
      </c>
      <c r="Y436" s="5">
        <v>4.5156000000000001</v>
      </c>
      <c r="Z436" s="4">
        <v>30</v>
      </c>
      <c r="AA436" s="5">
        <v>5.3833333333333337</v>
      </c>
      <c r="AD436" s="4">
        <v>27</v>
      </c>
      <c r="AE436" s="5">
        <v>6.3035714285714288</v>
      </c>
      <c r="AF436" s="4">
        <v>27</v>
      </c>
      <c r="AG436" s="5">
        <v>4.8928571428571397</v>
      </c>
      <c r="AH436" s="4">
        <v>27</v>
      </c>
      <c r="AI436" s="5">
        <v>5.05</v>
      </c>
      <c r="AJ436" s="4">
        <v>24</v>
      </c>
      <c r="AK436" s="5">
        <v>6.078125</v>
      </c>
    </row>
    <row r="437" spans="1:39" ht="15" customHeight="1" x14ac:dyDescent="0.2">
      <c r="A437" s="42">
        <v>3</v>
      </c>
      <c r="B437" s="41" t="s">
        <v>150</v>
      </c>
      <c r="C437" s="41"/>
      <c r="D437" s="21">
        <f>AVERAGE(G437,I437,AE437,AG437,AM437)</f>
        <v>4.1671249999999995</v>
      </c>
      <c r="E437" s="22">
        <f>SUM(F437,H437,AD437,AF437,AL437)</f>
        <v>126</v>
      </c>
      <c r="F437" s="24">
        <v>30</v>
      </c>
      <c r="G437" s="42">
        <v>4.66</v>
      </c>
      <c r="H437" s="24">
        <v>24</v>
      </c>
      <c r="I437" s="42">
        <v>1.66</v>
      </c>
      <c r="J437" s="24">
        <v>18</v>
      </c>
      <c r="K437" s="25">
        <v>4.7714285714285714</v>
      </c>
      <c r="L437" s="4">
        <v>12</v>
      </c>
      <c r="M437" s="1">
        <v>2.14</v>
      </c>
      <c r="R437" s="4">
        <v>18</v>
      </c>
      <c r="S437" s="5">
        <v>3</v>
      </c>
      <c r="T437" s="4">
        <v>15</v>
      </c>
      <c r="U437" s="5">
        <v>2.734375</v>
      </c>
      <c r="X437" s="4">
        <v>15</v>
      </c>
      <c r="Y437" s="5">
        <v>4.25</v>
      </c>
      <c r="Z437" s="4">
        <v>18</v>
      </c>
      <c r="AA437" s="5">
        <v>4.666666666666667</v>
      </c>
      <c r="AB437" s="4">
        <v>15</v>
      </c>
      <c r="AC437" s="5">
        <v>2.3928571428571428</v>
      </c>
      <c r="AD437" s="4">
        <v>21</v>
      </c>
      <c r="AE437" s="5">
        <v>4.8571428571428568</v>
      </c>
      <c r="AF437" s="4">
        <v>24</v>
      </c>
      <c r="AG437" s="5">
        <v>4.3928571428571397</v>
      </c>
      <c r="AL437" s="4">
        <v>27</v>
      </c>
      <c r="AM437" s="5">
        <v>5.265625</v>
      </c>
    </row>
    <row r="438" spans="1:39" ht="15" customHeight="1" x14ac:dyDescent="0.2">
      <c r="A438" s="42">
        <v>4</v>
      </c>
      <c r="B438" s="2" t="s">
        <v>277</v>
      </c>
      <c r="D438" s="21">
        <f>AVERAGE(S438,W438,Y438,AI438,AK438,AM438)</f>
        <v>5.1790099999999999</v>
      </c>
      <c r="E438" s="22">
        <f>SUM(R438,V438,X438,AH438,AJ438,AL438)</f>
        <v>120</v>
      </c>
      <c r="R438" s="4">
        <v>24</v>
      </c>
      <c r="S438" s="5">
        <v>3.92</v>
      </c>
      <c r="V438" s="4">
        <v>21</v>
      </c>
      <c r="W438" s="5">
        <v>5.40625</v>
      </c>
      <c r="X438" s="4">
        <v>24</v>
      </c>
      <c r="Y438" s="5">
        <v>5.2187999999999999</v>
      </c>
      <c r="AH438" s="4">
        <v>24</v>
      </c>
      <c r="AI438" s="5">
        <v>4.8499999999999996</v>
      </c>
      <c r="AJ438" s="4">
        <v>27</v>
      </c>
      <c r="AK438" s="5">
        <v>6.5</v>
      </c>
    </row>
    <row r="439" spans="1:39" ht="15" customHeight="1" x14ac:dyDescent="0.2">
      <c r="A439" s="42">
        <v>5</v>
      </c>
      <c r="B439" s="41" t="s">
        <v>148</v>
      </c>
      <c r="C439" s="41"/>
      <c r="D439" s="21">
        <f>AVERAGE(G439,I439,K439,M439,O439,Q439,S439,U439,W439,Y439,AA439,AC439,AE439)</f>
        <v>4.6258571428571429</v>
      </c>
      <c r="E439" s="22">
        <f>SUM(F439,H439,J439,L439,N439,P439,R439,T439,V439,X439,Z439,AB439,AD439)</f>
        <v>111</v>
      </c>
      <c r="F439" s="24"/>
      <c r="G439" s="42"/>
      <c r="H439" s="24"/>
      <c r="I439" s="42"/>
      <c r="J439" s="24">
        <v>24</v>
      </c>
      <c r="K439" s="25">
        <v>5.2142857142857144</v>
      </c>
      <c r="L439" s="4">
        <v>15</v>
      </c>
      <c r="M439" s="1">
        <v>4.1399999999999997</v>
      </c>
      <c r="N439" s="4">
        <v>24</v>
      </c>
      <c r="O439" s="5">
        <v>4.083333333333333</v>
      </c>
      <c r="T439" s="4">
        <v>21</v>
      </c>
      <c r="U439" s="5">
        <v>4.375</v>
      </c>
      <c r="Z439" s="4">
        <v>27</v>
      </c>
      <c r="AA439" s="5">
        <v>5.3166666666666664</v>
      </c>
    </row>
    <row r="440" spans="1:39" ht="15" customHeight="1" x14ac:dyDescent="0.2">
      <c r="A440" s="42">
        <v>6</v>
      </c>
      <c r="B440" s="41" t="s">
        <v>154</v>
      </c>
      <c r="C440" s="41"/>
      <c r="D440" s="21">
        <f>AVERAGE(I440,O440,W440,AE440,AK440,AM440)</f>
        <v>2.6263690476190478</v>
      </c>
      <c r="E440" s="22">
        <f>SUM(H440,N440,V440,AD440,AJ440,AL440)</f>
        <v>90</v>
      </c>
      <c r="F440" s="24"/>
      <c r="G440" s="42"/>
      <c r="H440" s="24">
        <v>27</v>
      </c>
      <c r="I440" s="42">
        <v>2.25</v>
      </c>
      <c r="J440" s="24">
        <v>6</v>
      </c>
      <c r="K440" s="25">
        <v>1.8571428571428572</v>
      </c>
      <c r="L440" s="4">
        <v>9</v>
      </c>
      <c r="M440" s="1">
        <v>2.02</v>
      </c>
      <c r="N440" s="4">
        <v>21</v>
      </c>
      <c r="O440" s="5">
        <v>2.4666666666666668</v>
      </c>
      <c r="V440" s="4">
        <v>9</v>
      </c>
      <c r="W440" s="5">
        <v>2.53125</v>
      </c>
      <c r="X440" s="4">
        <v>6</v>
      </c>
      <c r="Y440" s="5">
        <v>2.4687999999999999</v>
      </c>
      <c r="AD440" s="4">
        <v>18</v>
      </c>
      <c r="AE440" s="5">
        <v>3.3214285714285716</v>
      </c>
      <c r="AJ440" s="4">
        <v>15</v>
      </c>
      <c r="AK440" s="5">
        <v>2.5625</v>
      </c>
    </row>
    <row r="441" spans="1:39" ht="15" customHeight="1" x14ac:dyDescent="0.2">
      <c r="A441" s="42">
        <v>7</v>
      </c>
      <c r="B441" s="2" t="s">
        <v>339</v>
      </c>
      <c r="D441" s="21">
        <f>AVERAGE(W441,Y441,AA441,AM441)</f>
        <v>4.7161395833333328</v>
      </c>
      <c r="E441" s="22">
        <f>SUM(V441,X441,Z441,AL441)</f>
        <v>87</v>
      </c>
      <c r="V441" s="4">
        <v>18</v>
      </c>
      <c r="W441" s="5">
        <v>4.703125</v>
      </c>
      <c r="X441" s="4">
        <v>21</v>
      </c>
      <c r="Y441" s="5">
        <v>4.5781000000000001</v>
      </c>
      <c r="Z441" s="4">
        <v>24</v>
      </c>
      <c r="AA441" s="5">
        <v>5.083333333333333</v>
      </c>
      <c r="AL441" s="4">
        <v>24</v>
      </c>
      <c r="AM441" s="5">
        <v>4.5</v>
      </c>
    </row>
    <row r="442" spans="1:39" ht="15" customHeight="1" x14ac:dyDescent="0.2">
      <c r="A442" s="42">
        <v>8</v>
      </c>
      <c r="B442" s="41" t="s">
        <v>152</v>
      </c>
      <c r="C442" s="41"/>
      <c r="D442" s="21">
        <f>AVERAGE(K442,Q442,S442,AI442)</f>
        <v>4.2074999999999996</v>
      </c>
      <c r="E442" s="22">
        <f>SUM(J442,P442,R442,AH442)</f>
        <v>78</v>
      </c>
      <c r="F442" s="24"/>
      <c r="G442" s="42"/>
      <c r="H442" s="24"/>
      <c r="I442" s="42"/>
      <c r="J442" s="24">
        <v>12</v>
      </c>
      <c r="K442" s="25">
        <v>4.5</v>
      </c>
      <c r="P442" s="4">
        <v>24</v>
      </c>
      <c r="Q442" s="5">
        <v>4.5</v>
      </c>
      <c r="R442" s="4">
        <v>21</v>
      </c>
      <c r="S442" s="5">
        <v>3.03</v>
      </c>
      <c r="AH442" s="4">
        <v>21</v>
      </c>
      <c r="AI442" s="5">
        <v>4.8</v>
      </c>
    </row>
    <row r="443" spans="1:39" ht="15" customHeight="1" x14ac:dyDescent="0.2">
      <c r="A443" s="42">
        <v>9</v>
      </c>
      <c r="B443" s="41" t="s">
        <v>249</v>
      </c>
      <c r="D443" s="21">
        <f>AVERAGE(Q443,AE443,AI443,AK443,AM443)</f>
        <v>2.2514880952380953</v>
      </c>
      <c r="E443" s="22">
        <f>SUM(P443,AD443,AH443,AJ443,AL443)</f>
        <v>78</v>
      </c>
      <c r="P443" s="4">
        <v>21</v>
      </c>
      <c r="Q443" s="5">
        <v>1.8571428571428572</v>
      </c>
      <c r="X443" s="4">
        <v>0</v>
      </c>
      <c r="Y443" s="5">
        <v>1.1875</v>
      </c>
      <c r="AD443" s="4">
        <v>15</v>
      </c>
      <c r="AE443" s="5">
        <v>2.0357142857142856</v>
      </c>
      <c r="AH443" s="4">
        <v>9</v>
      </c>
      <c r="AI443" s="5">
        <v>2.0833333333333335</v>
      </c>
      <c r="AJ443" s="4">
        <v>18</v>
      </c>
      <c r="AK443" s="5">
        <v>3.453125</v>
      </c>
      <c r="AL443" s="4">
        <v>15</v>
      </c>
      <c r="AM443" s="5">
        <v>1.828125</v>
      </c>
    </row>
    <row r="444" spans="1:39" ht="15" customHeight="1" x14ac:dyDescent="0.2">
      <c r="A444" s="42">
        <v>10</v>
      </c>
      <c r="B444" s="2" t="s">
        <v>340</v>
      </c>
      <c r="D444" s="21">
        <f>AVERAGE(W444,AA444,AE444,AI444)</f>
        <v>3.6649925595238093</v>
      </c>
      <c r="E444" s="22">
        <f>SUM(V444,Z444,AD444,AH444)</f>
        <v>66</v>
      </c>
      <c r="V444" s="4">
        <v>15</v>
      </c>
      <c r="W444" s="5">
        <v>3.296875</v>
      </c>
      <c r="Z444" s="4">
        <v>12</v>
      </c>
      <c r="AA444" s="5">
        <v>3.3</v>
      </c>
      <c r="AD444" s="4">
        <v>24</v>
      </c>
      <c r="AE444" s="5">
        <v>4.9464285714285712</v>
      </c>
      <c r="AH444" s="4">
        <v>15</v>
      </c>
      <c r="AI444" s="5">
        <v>3.1166666666666667</v>
      </c>
    </row>
    <row r="445" spans="1:39" ht="15" customHeight="1" x14ac:dyDescent="0.2">
      <c r="A445" s="42">
        <v>11</v>
      </c>
      <c r="B445" s="41" t="s">
        <v>146</v>
      </c>
      <c r="C445" s="41"/>
      <c r="D445" s="21">
        <f>AVERAGE(G445,I445,K445,M445,O445,Q445,S445,U445,W445,Y445,AA445,AC445,AE445)</f>
        <v>6.1470982142857142</v>
      </c>
      <c r="E445" s="22">
        <f>SUM(F445,H445,J445,L445,N445,P445,R445,T445,V445,X445,Z445,AB445,AD445)</f>
        <v>57</v>
      </c>
      <c r="F445" s="24"/>
      <c r="G445" s="42"/>
      <c r="H445" s="24"/>
      <c r="I445" s="42"/>
      <c r="J445" s="24">
        <v>30</v>
      </c>
      <c r="K445" s="25">
        <v>6.0285714285714285</v>
      </c>
      <c r="T445" s="4">
        <v>27</v>
      </c>
      <c r="U445" s="5">
        <v>6.265625</v>
      </c>
    </row>
    <row r="446" spans="1:39" ht="15" customHeight="1" x14ac:dyDescent="0.2">
      <c r="A446" s="42">
        <v>12</v>
      </c>
      <c r="B446" s="2" t="s">
        <v>440</v>
      </c>
      <c r="D446" s="21">
        <f>AVERAGE(AI446,AK446,AM446)</f>
        <v>3.5569444444444449</v>
      </c>
      <c r="E446" s="22">
        <f>SUM(,AH446,AJ446,AL446)</f>
        <v>57</v>
      </c>
      <c r="AH446" s="4">
        <v>18</v>
      </c>
      <c r="AI446" s="5">
        <v>3.7333333333333334</v>
      </c>
      <c r="AJ446" s="4">
        <v>21</v>
      </c>
      <c r="AK446" s="5">
        <v>4.0625</v>
      </c>
      <c r="AL446" s="4">
        <v>18</v>
      </c>
      <c r="AM446" s="5">
        <v>2.875</v>
      </c>
    </row>
    <row r="447" spans="1:39" ht="15" customHeight="1" x14ac:dyDescent="0.2">
      <c r="A447" s="42">
        <v>13</v>
      </c>
      <c r="B447" s="41" t="s">
        <v>224</v>
      </c>
      <c r="D447" s="21">
        <f t="shared" ref="D447:D460" si="23">AVERAGE(G447,I447,K447,M447,O447,Q447,S447,U447,W447,Y447,AA447,AC447,AE447)</f>
        <v>5.2069000000000001</v>
      </c>
      <c r="E447" s="22">
        <f t="shared" ref="E447:E460" si="24">SUM(F447,H447,J447,L447,N447,P447,R447,T447,V447,X447,Z447,AB447,AD447)</f>
        <v>48</v>
      </c>
      <c r="L447" s="4">
        <v>21</v>
      </c>
      <c r="M447" s="1">
        <v>4.82</v>
      </c>
      <c r="X447" s="4">
        <v>27</v>
      </c>
      <c r="Y447" s="5">
        <v>5.5937999999999999</v>
      </c>
    </row>
    <row r="448" spans="1:39" ht="15" customHeight="1" x14ac:dyDescent="0.2">
      <c r="A448" s="42">
        <v>14</v>
      </c>
      <c r="B448" s="2" t="s">
        <v>326</v>
      </c>
      <c r="D448" s="21">
        <f t="shared" si="23"/>
        <v>4.3817708333333334</v>
      </c>
      <c r="E448" s="22">
        <f t="shared" si="24"/>
        <v>39</v>
      </c>
      <c r="T448" s="4">
        <v>18</v>
      </c>
      <c r="U448" s="5">
        <v>3.796875</v>
      </c>
      <c r="Z448" s="4">
        <v>21</v>
      </c>
      <c r="AA448" s="5">
        <v>4.9666666666666668</v>
      </c>
    </row>
    <row r="449" spans="1:39" ht="15" customHeight="1" x14ac:dyDescent="0.2">
      <c r="A449" s="1">
        <v>15</v>
      </c>
      <c r="B449" s="2" t="s">
        <v>324</v>
      </c>
      <c r="D449" s="21">
        <f t="shared" si="23"/>
        <v>7.78125</v>
      </c>
      <c r="E449" s="22">
        <f t="shared" si="24"/>
        <v>30</v>
      </c>
      <c r="T449" s="4">
        <v>30</v>
      </c>
      <c r="U449" s="5">
        <v>7.78125</v>
      </c>
    </row>
    <row r="450" spans="1:39" ht="15" customHeight="1" x14ac:dyDescent="0.2">
      <c r="A450" s="1">
        <v>16</v>
      </c>
      <c r="B450" s="2" t="s">
        <v>402</v>
      </c>
      <c r="D450" s="21">
        <f t="shared" si="23"/>
        <v>5.8392857142857144</v>
      </c>
      <c r="E450" s="22">
        <f t="shared" si="24"/>
        <v>30</v>
      </c>
      <c r="AB450" s="4">
        <v>30</v>
      </c>
      <c r="AC450" s="5">
        <v>5.8392857142857144</v>
      </c>
    </row>
    <row r="451" spans="1:39" ht="15" customHeight="1" x14ac:dyDescent="0.2">
      <c r="A451" s="1">
        <v>17</v>
      </c>
      <c r="B451" s="41" t="s">
        <v>222</v>
      </c>
      <c r="D451" s="21">
        <f t="shared" si="23"/>
        <v>5.36</v>
      </c>
      <c r="E451" s="22">
        <f t="shared" si="24"/>
        <v>30</v>
      </c>
      <c r="L451" s="4">
        <v>30</v>
      </c>
      <c r="M451" s="1">
        <v>5.36</v>
      </c>
    </row>
    <row r="452" spans="1:39" ht="15" customHeight="1" x14ac:dyDescent="0.2">
      <c r="A452" s="1">
        <v>18</v>
      </c>
      <c r="B452" s="2" t="s">
        <v>276</v>
      </c>
      <c r="D452" s="21">
        <f t="shared" si="23"/>
        <v>4.57</v>
      </c>
      <c r="E452" s="22">
        <f t="shared" si="24"/>
        <v>30</v>
      </c>
      <c r="R452" s="4">
        <v>30</v>
      </c>
      <c r="S452" s="5">
        <v>4.57</v>
      </c>
    </row>
    <row r="453" spans="1:39" ht="15" customHeight="1" x14ac:dyDescent="0.2">
      <c r="A453" s="1">
        <v>19</v>
      </c>
      <c r="B453" s="2" t="s">
        <v>338</v>
      </c>
      <c r="D453" s="21">
        <f t="shared" si="23"/>
        <v>6.046875</v>
      </c>
      <c r="E453" s="22">
        <f t="shared" si="24"/>
        <v>27</v>
      </c>
      <c r="V453" s="4">
        <v>27</v>
      </c>
      <c r="W453" s="5">
        <v>6.046875</v>
      </c>
    </row>
    <row r="454" spans="1:39" ht="15" customHeight="1" x14ac:dyDescent="0.2">
      <c r="A454" s="1">
        <v>20</v>
      </c>
      <c r="B454" s="2" t="s">
        <v>403</v>
      </c>
      <c r="D454" s="21">
        <f t="shared" si="23"/>
        <v>5.1428571428571432</v>
      </c>
      <c r="E454" s="22">
        <f t="shared" si="24"/>
        <v>27</v>
      </c>
      <c r="AB454" s="4">
        <v>27</v>
      </c>
      <c r="AC454" s="5">
        <v>5.1428571428571432</v>
      </c>
    </row>
    <row r="455" spans="1:39" ht="15" customHeight="1" x14ac:dyDescent="0.2">
      <c r="A455" s="1">
        <v>21</v>
      </c>
      <c r="B455" s="41" t="s">
        <v>248</v>
      </c>
      <c r="D455" s="21">
        <f t="shared" si="23"/>
        <v>4.6785714285714288</v>
      </c>
      <c r="E455" s="22">
        <f t="shared" si="24"/>
        <v>27</v>
      </c>
      <c r="P455" s="4">
        <v>27</v>
      </c>
      <c r="Q455" s="5">
        <v>4.6785714285714288</v>
      </c>
    </row>
    <row r="456" spans="1:39" ht="15" customHeight="1" x14ac:dyDescent="0.2">
      <c r="A456" s="1">
        <v>22</v>
      </c>
      <c r="B456" s="41" t="s">
        <v>151</v>
      </c>
      <c r="C456" s="41"/>
      <c r="D456" s="21">
        <f t="shared" si="23"/>
        <v>3.2471428571428573</v>
      </c>
      <c r="E456" s="22">
        <f t="shared" si="24"/>
        <v>27</v>
      </c>
      <c r="F456" s="24"/>
      <c r="G456" s="42"/>
      <c r="H456" s="24"/>
      <c r="I456" s="42"/>
      <c r="J456" s="24">
        <v>15</v>
      </c>
      <c r="K456" s="25">
        <v>4.5142857142857142</v>
      </c>
      <c r="R456" s="4">
        <v>12</v>
      </c>
      <c r="S456" s="5">
        <v>1.98</v>
      </c>
    </row>
    <row r="457" spans="1:39" ht="15" customHeight="1" x14ac:dyDescent="0.2">
      <c r="A457" s="1">
        <v>23</v>
      </c>
      <c r="B457" s="2" t="s">
        <v>325</v>
      </c>
      <c r="D457" s="21">
        <f t="shared" si="23"/>
        <v>5.953125</v>
      </c>
      <c r="E457" s="22">
        <f t="shared" si="24"/>
        <v>24</v>
      </c>
      <c r="T457" s="4">
        <v>24</v>
      </c>
      <c r="U457" s="5">
        <v>5.953125</v>
      </c>
    </row>
    <row r="458" spans="1:39" ht="15" customHeight="1" x14ac:dyDescent="0.2">
      <c r="A458" s="1">
        <v>24</v>
      </c>
      <c r="B458" s="41" t="s">
        <v>223</v>
      </c>
      <c r="D458" s="21">
        <f t="shared" si="23"/>
        <v>5</v>
      </c>
      <c r="E458" s="22">
        <f t="shared" si="24"/>
        <v>24</v>
      </c>
      <c r="L458" s="4">
        <v>24</v>
      </c>
      <c r="M458" s="1">
        <v>5</v>
      </c>
    </row>
    <row r="459" spans="1:39" ht="15" customHeight="1" x14ac:dyDescent="0.2">
      <c r="A459" s="1">
        <v>25</v>
      </c>
      <c r="B459" s="2" t="s">
        <v>404</v>
      </c>
      <c r="D459" s="21">
        <f t="shared" si="23"/>
        <v>4.9285714285714288</v>
      </c>
      <c r="E459" s="22">
        <f t="shared" si="24"/>
        <v>24</v>
      </c>
      <c r="AB459" s="4">
        <v>24</v>
      </c>
      <c r="AC459" s="5">
        <v>4.9285714285714288</v>
      </c>
    </row>
    <row r="460" spans="1:39" ht="15" customHeight="1" x14ac:dyDescent="0.2">
      <c r="A460" s="1">
        <v>26</v>
      </c>
      <c r="B460" s="2" t="s">
        <v>405</v>
      </c>
      <c r="D460" s="21">
        <f t="shared" si="23"/>
        <v>4.6071428571428568</v>
      </c>
      <c r="E460" s="22">
        <f t="shared" si="24"/>
        <v>21</v>
      </c>
      <c r="AB460" s="4">
        <v>21</v>
      </c>
      <c r="AC460" s="5">
        <v>4.6071428571428568</v>
      </c>
    </row>
    <row r="461" spans="1:39" ht="15" customHeight="1" x14ac:dyDescent="0.2">
      <c r="A461" s="1">
        <v>27</v>
      </c>
      <c r="B461" s="2" t="s">
        <v>448</v>
      </c>
      <c r="D461" s="21">
        <f>AVERAGE(AM461)</f>
        <v>3.875</v>
      </c>
      <c r="E461" s="22">
        <f>SUM(AL461)</f>
        <v>21</v>
      </c>
      <c r="AL461" s="4">
        <v>21</v>
      </c>
      <c r="AM461" s="5">
        <v>3.875</v>
      </c>
    </row>
    <row r="462" spans="1:39" ht="15" customHeight="1" x14ac:dyDescent="0.2">
      <c r="A462" s="1">
        <v>28</v>
      </c>
      <c r="B462" s="2" t="s">
        <v>341</v>
      </c>
      <c r="D462" s="21">
        <f>AVERAGE(G462,I462,K462,M462,O462,Q462,S462,U462,W462,Y462,AA462,AC462,AE462)</f>
        <v>2.9380208333333333</v>
      </c>
      <c r="E462" s="22">
        <f>SUM(F462,H462,J462,L462,N462,P462,R462,T462,V462,X462,Z462,AB462,AD462)</f>
        <v>21</v>
      </c>
      <c r="V462" s="4">
        <v>12</v>
      </c>
      <c r="W462" s="5">
        <v>2.609375</v>
      </c>
      <c r="Z462" s="4">
        <v>9</v>
      </c>
      <c r="AA462" s="5">
        <v>3.2666666666666666</v>
      </c>
    </row>
    <row r="463" spans="1:39" ht="15" customHeight="1" x14ac:dyDescent="0.2">
      <c r="A463" s="1">
        <v>29</v>
      </c>
      <c r="B463" s="2" t="s">
        <v>406</v>
      </c>
      <c r="D463" s="21">
        <f>AVERAGE(G463,I463,K463,M463,O463,Q463,S463,U463,W463,Y463,AA463,AC463,AE463)</f>
        <v>4.4464285714285712</v>
      </c>
      <c r="E463" s="22">
        <f>SUM(F463,H463,J463,L463,N463,P463,R463,T463,V463,X463,Z463,AB463,AD463)</f>
        <v>18</v>
      </c>
      <c r="AB463" s="4">
        <v>18</v>
      </c>
      <c r="AC463" s="5">
        <v>4.4464285714285712</v>
      </c>
    </row>
    <row r="464" spans="1:39" ht="15" customHeight="1" x14ac:dyDescent="0.2">
      <c r="A464" s="1">
        <v>30</v>
      </c>
      <c r="B464" s="2" t="s">
        <v>366</v>
      </c>
      <c r="D464" s="21">
        <f>AVERAGE(G464,I464,K464,M464,O464,Q464,S464,U464,W464,Y464,AA464,AC464,AE464)</f>
        <v>4.0333333333333332</v>
      </c>
      <c r="E464" s="22">
        <f>SUM(F464,H464,J464,L464,N464,P464,R464,T464,V464,X464,Z464,AB464,AD464)</f>
        <v>15</v>
      </c>
      <c r="Z464" s="4">
        <v>15</v>
      </c>
      <c r="AA464" s="5">
        <v>4.0333333333333332</v>
      </c>
    </row>
    <row r="465" spans="1:35" ht="15" customHeight="1" x14ac:dyDescent="0.2">
      <c r="A465" s="1">
        <v>31</v>
      </c>
      <c r="B465" s="2" t="s">
        <v>278</v>
      </c>
      <c r="D465" s="21">
        <f>AVERAGE(G465,I465,K465,M465,O465,Q465,S465,U465,W465,Y465,AA465,AC465,AE465)</f>
        <v>2.57</v>
      </c>
      <c r="E465" s="22">
        <f>SUM(F465,H465,J465,L465,N465,P465,R465,T465,V465,X465,Z465,AB465,AD465)</f>
        <v>15</v>
      </c>
      <c r="R465" s="4">
        <v>15</v>
      </c>
      <c r="S465" s="5">
        <v>2.57</v>
      </c>
    </row>
    <row r="466" spans="1:35" ht="15" customHeight="1" x14ac:dyDescent="0.2">
      <c r="A466" s="1">
        <v>32</v>
      </c>
      <c r="B466" s="2" t="s">
        <v>360</v>
      </c>
      <c r="D466" s="21">
        <f>AVERAGE(G466,I466,K466,M466,O466,Q466,S466,U466,W466,Y466,AA466,AC466,AE466)</f>
        <v>3.9375</v>
      </c>
      <c r="E466" s="22">
        <f>SUM(F466,H466,J466,L466,N466,P466,R466,T466,V466,X466,Z466,AB466,AD466)</f>
        <v>12</v>
      </c>
      <c r="X466" s="4">
        <v>12</v>
      </c>
      <c r="Y466" s="5">
        <v>3.9375</v>
      </c>
    </row>
    <row r="467" spans="1:35" ht="15" customHeight="1" x14ac:dyDescent="0.2">
      <c r="A467" s="1">
        <v>33</v>
      </c>
      <c r="B467" s="2" t="s">
        <v>341</v>
      </c>
      <c r="D467" s="21">
        <f>AVERAGE(G467,I467,K467,M467,O467,Q467,S467,U467,W467,Y467,AA467,AC467,AE467,AG467,AI467)</f>
        <v>2.5666666666666669</v>
      </c>
      <c r="E467" s="22">
        <f>SUM(F467,H467,J467,L467,N467,P467,R467,T467,V467,X467,Z467,AB467,AD467,AF467,AH467)</f>
        <v>12</v>
      </c>
      <c r="AH467" s="4">
        <v>12</v>
      </c>
      <c r="AI467" s="5">
        <v>2.5666666666666669</v>
      </c>
    </row>
    <row r="468" spans="1:35" ht="15" customHeight="1" x14ac:dyDescent="0.2">
      <c r="A468" s="1">
        <v>34</v>
      </c>
      <c r="B468" s="2" t="s">
        <v>407</v>
      </c>
      <c r="D468" s="21">
        <f>AVERAGE(G468,I468,K468,M468,O468,Q468,S468,U468,W468,Y468,AA468,AC468,AE468)</f>
        <v>2.3035714285714284</v>
      </c>
      <c r="E468" s="22">
        <f>SUM(F468,H468,J468,L468,N468,P468,R468,T468,V468,X468,Z468,AB468,AD468)</f>
        <v>12</v>
      </c>
      <c r="AB468" s="4">
        <v>12</v>
      </c>
      <c r="AC468" s="5">
        <v>2.3035714285714284</v>
      </c>
    </row>
    <row r="469" spans="1:35" ht="15" customHeight="1" x14ac:dyDescent="0.2">
      <c r="A469" s="1">
        <v>35</v>
      </c>
      <c r="B469" s="41" t="s">
        <v>153</v>
      </c>
      <c r="C469" s="41"/>
      <c r="D469" s="21">
        <f>AVERAGE(G469,I469,K469,M469,O469,Q469,S469,U469,W469,Y469,AA469,AC469,AE469)</f>
        <v>3.1142857142857143</v>
      </c>
      <c r="E469" s="22">
        <f>SUM(F469,H469,J469,L469,N469,P469,R469,T469,V469,X469,Z469,AB469,AD469)</f>
        <v>9</v>
      </c>
      <c r="F469" s="24"/>
      <c r="G469" s="42"/>
      <c r="H469" s="24"/>
      <c r="I469" s="42"/>
      <c r="J469" s="24">
        <v>9</v>
      </c>
      <c r="K469" s="25">
        <v>3.1142857142857143</v>
      </c>
    </row>
    <row r="470" spans="1:35" ht="15" customHeight="1" x14ac:dyDescent="0.2">
      <c r="A470" s="1">
        <v>36</v>
      </c>
      <c r="B470" s="2" t="s">
        <v>361</v>
      </c>
      <c r="D470" s="21">
        <f>AVERAGE(G470,I470,K470,M470,O470,Q470,S470,U470,W470,Y470,AA470,AC470,AE470)</f>
        <v>3.0781000000000001</v>
      </c>
      <c r="E470" s="22">
        <f>SUM(F470,H470,J470,L470,N470,P470,R470,T470,V470,X470,Z470,AB470,AD470)</f>
        <v>9</v>
      </c>
      <c r="X470" s="4">
        <v>9</v>
      </c>
      <c r="Y470" s="5">
        <v>3.0781000000000001</v>
      </c>
    </row>
    <row r="471" spans="1:35" ht="15" customHeight="1" x14ac:dyDescent="0.2">
      <c r="A471" s="1">
        <v>37</v>
      </c>
      <c r="B471" s="2" t="s">
        <v>408</v>
      </c>
      <c r="D471" s="21">
        <f>AVERAGE(G471,I471,K471,M471,O471,Q471,S471,U471,W471,Y471,AA471,AC471,AE471)</f>
        <v>1.9464285714285714</v>
      </c>
      <c r="E471" s="22">
        <f>SUM(F471,H471,J471,L471,N471,P471,R471,T471,V471,X471,Z471,AB471,AD471)</f>
        <v>9</v>
      </c>
      <c r="AB471" s="4">
        <v>9</v>
      </c>
      <c r="AC471" s="5">
        <v>1.9464285714285714</v>
      </c>
    </row>
    <row r="472" spans="1:35" ht="15" customHeight="1" x14ac:dyDescent="0.2">
      <c r="A472" s="1">
        <v>38</v>
      </c>
      <c r="B472" s="2" t="s">
        <v>362</v>
      </c>
      <c r="D472" s="21">
        <f>AVERAGE(G472,I472,K472,M472,O472,Q472,S472,U472,W472,Y472,AA472,AC472,AE472)</f>
        <v>2.125</v>
      </c>
      <c r="E472" s="22">
        <f>SUM(F472,H472,J472,L472,N472,P472,R472,T472,V472,X472,Z472,AB472,AD472)</f>
        <v>3</v>
      </c>
      <c r="X472" s="4">
        <v>3</v>
      </c>
      <c r="Y472" s="5">
        <v>2.125</v>
      </c>
    </row>
    <row r="473" spans="1:35" ht="15" customHeight="1" x14ac:dyDescent="0.2"/>
    <row r="474" spans="1:35" ht="15" customHeight="1" x14ac:dyDescent="0.2"/>
    <row r="475" spans="1:35" ht="15" customHeight="1" x14ac:dyDescent="0.2"/>
    <row r="476" spans="1:35" ht="15" customHeight="1" x14ac:dyDescent="0.2"/>
    <row r="477" spans="1:35" ht="15" customHeight="1" x14ac:dyDescent="0.2"/>
    <row r="478" spans="1:35" ht="15" customHeight="1" x14ac:dyDescent="0.2"/>
    <row r="479" spans="1:35" ht="15" customHeight="1" x14ac:dyDescent="0.2"/>
    <row r="480" spans="1:35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</sheetData>
  <sortState xmlns:xlrd2="http://schemas.microsoft.com/office/spreadsheetml/2017/richdata2" ref="B435:AM472">
    <sortCondition descending="1" ref="E435:E472"/>
    <sortCondition descending="1" ref="D435:D472"/>
  </sortState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2021-10-31T09:50:45Z</dcterms:created>
  <dcterms:modified xsi:type="dcterms:W3CDTF">2022-09-18T14:11:20Z</dcterms:modified>
</cp:coreProperties>
</file>