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1770" yWindow="1770" windowWidth="18900" windowHeight="11055"/>
  </bookViews>
  <sheets>
    <sheet name="Lis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19" i="1"/>
  <c r="E419"/>
  <c r="E409"/>
  <c r="D409"/>
  <c r="D408"/>
  <c r="E408"/>
  <c r="D406"/>
  <c r="E406"/>
  <c r="D366"/>
  <c r="E366"/>
  <c r="D353"/>
  <c r="E353"/>
  <c r="D344"/>
  <c r="E344"/>
  <c r="D334"/>
  <c r="E334"/>
  <c r="D326"/>
  <c r="E326"/>
  <c r="D321"/>
  <c r="E321"/>
  <c r="D320"/>
  <c r="E320"/>
  <c r="D318"/>
  <c r="E318"/>
  <c r="E316"/>
  <c r="D297"/>
  <c r="E297"/>
  <c r="D294"/>
  <c r="E294"/>
  <c r="D293"/>
  <c r="E293"/>
  <c r="E289"/>
  <c r="E288"/>
  <c r="D287"/>
  <c r="E287"/>
  <c r="D244"/>
  <c r="E244"/>
  <c r="D237"/>
  <c r="E237"/>
  <c r="D229"/>
  <c r="E229"/>
  <c r="D211"/>
  <c r="E211"/>
  <c r="E212"/>
  <c r="E210"/>
  <c r="D208"/>
  <c r="E208"/>
  <c r="D207"/>
  <c r="E207"/>
  <c r="D194"/>
  <c r="D198"/>
  <c r="E198"/>
  <c r="E194"/>
  <c r="E181"/>
  <c r="E180"/>
  <c r="E130"/>
  <c r="D171" l="1"/>
  <c r="E171"/>
  <c r="D145"/>
  <c r="E145"/>
  <c r="D144"/>
  <c r="E144"/>
  <c r="D146"/>
  <c r="E146"/>
  <c r="D142"/>
  <c r="E142"/>
  <c r="D141"/>
  <c r="E141"/>
  <c r="E143"/>
  <c r="D143"/>
  <c r="E140"/>
  <c r="D137"/>
  <c r="E137"/>
  <c r="D136"/>
  <c r="E136"/>
  <c r="D132"/>
  <c r="E132"/>
  <c r="E133"/>
  <c r="D130"/>
  <c r="D119"/>
  <c r="E119"/>
  <c r="D121"/>
  <c r="E121"/>
  <c r="D118"/>
  <c r="E118"/>
  <c r="D116"/>
  <c r="E116"/>
  <c r="E115"/>
  <c r="D77"/>
  <c r="E77"/>
  <c r="D76"/>
  <c r="E76"/>
  <c r="E70"/>
  <c r="D44"/>
  <c r="E44"/>
  <c r="E41"/>
  <c r="E39"/>
  <c r="E37"/>
  <c r="E36"/>
  <c r="D35"/>
  <c r="E35"/>
  <c r="E34"/>
  <c r="E33"/>
  <c r="E32"/>
  <c r="D29"/>
  <c r="E29"/>
  <c r="D25"/>
  <c r="E25"/>
  <c r="E24"/>
  <c r="D8"/>
  <c r="E8"/>
  <c r="E9"/>
  <c r="D7"/>
  <c r="E7"/>
  <c r="D106"/>
  <c r="E106"/>
  <c r="D102"/>
  <c r="E102"/>
  <c r="E94"/>
  <c r="D93"/>
  <c r="E93"/>
  <c r="D91"/>
  <c r="E91"/>
  <c r="D307"/>
  <c r="E307"/>
  <c r="D420"/>
  <c r="E420"/>
  <c r="D410"/>
  <c r="E410"/>
  <c r="D407"/>
  <c r="E407"/>
  <c r="D379"/>
  <c r="E379"/>
  <c r="D383"/>
  <c r="E383"/>
  <c r="D372"/>
  <c r="E372"/>
  <c r="D369"/>
  <c r="E369"/>
  <c r="D368"/>
  <c r="E368"/>
  <c r="E367"/>
  <c r="D367"/>
  <c r="D360"/>
  <c r="E360"/>
  <c r="D354"/>
  <c r="E354"/>
  <c r="D348"/>
  <c r="E348"/>
  <c r="D347"/>
  <c r="E347"/>
  <c r="D346"/>
  <c r="E346"/>
  <c r="D345"/>
  <c r="E345"/>
  <c r="D343"/>
  <c r="E343"/>
  <c r="D322"/>
  <c r="E322"/>
  <c r="D319"/>
  <c r="E319"/>
  <c r="D316"/>
  <c r="D317"/>
  <c r="E317"/>
  <c r="D330"/>
  <c r="E330"/>
  <c r="E292"/>
  <c r="D291"/>
  <c r="E291"/>
  <c r="D290"/>
  <c r="E290"/>
  <c r="D289"/>
  <c r="D288"/>
  <c r="D228"/>
  <c r="E228"/>
  <c r="D216"/>
  <c r="E216"/>
  <c r="D209"/>
  <c r="E209"/>
  <c r="D212"/>
  <c r="D210"/>
  <c r="D206"/>
  <c r="E206"/>
  <c r="D196"/>
  <c r="E196"/>
  <c r="D188"/>
  <c r="E188"/>
  <c r="D189"/>
  <c r="E189"/>
  <c r="D187"/>
  <c r="E187"/>
  <c r="D186"/>
  <c r="E186"/>
  <c r="D185"/>
  <c r="E185"/>
  <c r="D184"/>
  <c r="E184"/>
  <c r="D183"/>
  <c r="E183"/>
  <c r="D182"/>
  <c r="E182"/>
  <c r="D181"/>
  <c r="D180"/>
  <c r="D160"/>
  <c r="E160"/>
  <c r="D147"/>
  <c r="E147"/>
  <c r="D140"/>
  <c r="D139"/>
  <c r="E139"/>
  <c r="D138"/>
  <c r="E138"/>
  <c r="D133"/>
  <c r="D135"/>
  <c r="E135"/>
  <c r="D134"/>
  <c r="E134"/>
  <c r="D131"/>
  <c r="E131"/>
  <c r="D117"/>
  <c r="E117"/>
  <c r="D115"/>
  <c r="D11"/>
  <c r="E11"/>
  <c r="D10"/>
  <c r="E10"/>
  <c r="D9"/>
  <c r="D20"/>
  <c r="E20"/>
  <c r="D28"/>
  <c r="E28"/>
  <c r="D27"/>
  <c r="E27"/>
  <c r="D26"/>
  <c r="E26"/>
  <c r="D24"/>
  <c r="D45"/>
  <c r="E45"/>
  <c r="D43"/>
  <c r="E43"/>
  <c r="D42"/>
  <c r="E42"/>
  <c r="D40"/>
  <c r="E40"/>
  <c r="D39"/>
  <c r="D38"/>
  <c r="E38"/>
  <c r="D34"/>
  <c r="D33"/>
  <c r="D32"/>
  <c r="D75"/>
  <c r="D74"/>
  <c r="E74"/>
  <c r="D73"/>
  <c r="E73"/>
  <c r="D72"/>
  <c r="E72"/>
  <c r="D70"/>
  <c r="D103"/>
  <c r="E103"/>
  <c r="D100"/>
  <c r="E100"/>
  <c r="D99"/>
  <c r="E99"/>
  <c r="D97"/>
  <c r="E97"/>
  <c r="D98"/>
  <c r="E98"/>
  <c r="D96"/>
  <c r="E96"/>
  <c r="D95"/>
  <c r="E95"/>
  <c r="D94"/>
  <c r="D92"/>
  <c r="E92"/>
  <c r="E75"/>
  <c r="D71"/>
  <c r="E71"/>
  <c r="D88"/>
  <c r="E88"/>
  <c r="D41"/>
  <c r="D36"/>
  <c r="D37"/>
  <c r="D6"/>
  <c r="E6"/>
  <c r="D417"/>
  <c r="E417"/>
  <c r="D416"/>
  <c r="E416"/>
  <c r="D415"/>
  <c r="E415"/>
  <c r="D414"/>
  <c r="E414"/>
  <c r="D413"/>
  <c r="E413"/>
  <c r="E412"/>
  <c r="D412"/>
  <c r="D411"/>
  <c r="E411"/>
  <c r="D430"/>
  <c r="E430"/>
  <c r="E376"/>
  <c r="D375"/>
  <c r="E375"/>
  <c r="D374"/>
  <c r="E374"/>
  <c r="D373"/>
  <c r="E373"/>
  <c r="D370"/>
  <c r="E370"/>
  <c r="D371"/>
  <c r="E371"/>
  <c r="D350"/>
  <c r="E350"/>
  <c r="D349"/>
  <c r="E349"/>
  <c r="D342"/>
  <c r="E342"/>
  <c r="D324"/>
  <c r="E324"/>
  <c r="D323"/>
  <c r="E323"/>
  <c r="D298"/>
  <c r="E298"/>
  <c r="D292"/>
  <c r="D296"/>
  <c r="E296"/>
  <c r="D295"/>
  <c r="E295"/>
  <c r="D218"/>
  <c r="E218"/>
  <c r="D219"/>
  <c r="E219"/>
  <c r="D214"/>
  <c r="E214"/>
  <c r="D213"/>
  <c r="E213"/>
  <c r="D241"/>
  <c r="E241"/>
  <c r="D199"/>
  <c r="E199"/>
  <c r="D190"/>
  <c r="E190"/>
  <c r="D78"/>
  <c r="E78"/>
  <c r="D66"/>
  <c r="E66"/>
  <c r="D12"/>
  <c r="E12"/>
  <c r="D111"/>
  <c r="E111"/>
  <c r="D79"/>
  <c r="D217"/>
  <c r="E217"/>
  <c r="D215"/>
  <c r="E215"/>
  <c r="D222"/>
  <c r="E222"/>
  <c r="D246"/>
  <c r="E246"/>
  <c r="D252"/>
  <c r="E252"/>
  <c r="D257"/>
  <c r="E257"/>
  <c r="E255"/>
  <c r="D255"/>
  <c r="D260"/>
  <c r="E260"/>
  <c r="D264"/>
  <c r="E264"/>
  <c r="D266"/>
  <c r="E266"/>
  <c r="D280"/>
  <c r="E280"/>
  <c r="D227"/>
  <c r="E227"/>
  <c r="D251"/>
  <c r="E251"/>
  <c r="D191" l="1"/>
  <c r="E191"/>
  <c r="D165"/>
  <c r="E165"/>
  <c r="D148"/>
  <c r="E148"/>
  <c r="D125"/>
  <c r="E125"/>
  <c r="D108"/>
  <c r="E108"/>
  <c r="D47"/>
  <c r="E47"/>
  <c r="E444"/>
  <c r="D444"/>
  <c r="E403"/>
  <c r="D403"/>
  <c r="E363"/>
  <c r="D363"/>
  <c r="E339"/>
  <c r="D339"/>
  <c r="E314"/>
  <c r="D314"/>
  <c r="E304"/>
  <c r="D304"/>
  <c r="E284"/>
  <c r="D284"/>
  <c r="E204"/>
  <c r="D204"/>
  <c r="E177"/>
  <c r="D177"/>
  <c r="E128"/>
  <c r="D128"/>
  <c r="E112"/>
  <c r="D112"/>
  <c r="E85"/>
  <c r="D85"/>
  <c r="E67"/>
  <c r="D67"/>
  <c r="E30"/>
  <c r="D30"/>
  <c r="E21"/>
  <c r="D21"/>
  <c r="D17"/>
  <c r="E17"/>
  <c r="D15"/>
  <c r="E15"/>
  <c r="D421"/>
  <c r="E421"/>
  <c r="D381"/>
  <c r="E381"/>
  <c r="D308"/>
  <c r="E308"/>
  <c r="D245"/>
  <c r="E245"/>
  <c r="E233"/>
  <c r="D233"/>
  <c r="E225"/>
  <c r="D225"/>
  <c r="D149"/>
  <c r="E149"/>
  <c r="D122"/>
  <c r="E122"/>
  <c r="D120"/>
  <c r="E120"/>
  <c r="D101"/>
  <c r="E101"/>
  <c r="D51"/>
  <c r="E51"/>
  <c r="D236"/>
  <c r="E236"/>
  <c r="D104"/>
  <c r="E104"/>
  <c r="E440" l="1"/>
  <c r="D440"/>
  <c r="E438"/>
  <c r="D438"/>
  <c r="E431"/>
  <c r="D431"/>
  <c r="E427"/>
  <c r="D427"/>
  <c r="E425"/>
  <c r="D425"/>
  <c r="E422"/>
  <c r="D422"/>
  <c r="D397"/>
  <c r="E397"/>
  <c r="D398"/>
  <c r="E398"/>
  <c r="D378"/>
  <c r="E378"/>
  <c r="E399"/>
  <c r="D399"/>
  <c r="E394"/>
  <c r="D394"/>
  <c r="E393"/>
  <c r="D393"/>
  <c r="E390"/>
  <c r="D390"/>
  <c r="D327"/>
  <c r="E327"/>
  <c r="D335"/>
  <c r="E335"/>
  <c r="D328"/>
  <c r="E328"/>
  <c r="D329"/>
  <c r="E329"/>
  <c r="E336"/>
  <c r="D336"/>
  <c r="D309"/>
  <c r="E309"/>
  <c r="E312"/>
  <c r="D312"/>
  <c r="D220"/>
  <c r="E220"/>
  <c r="E243"/>
  <c r="D243"/>
  <c r="D261"/>
  <c r="D232"/>
  <c r="E232"/>
  <c r="E254"/>
  <c r="D254"/>
  <c r="E175"/>
  <c r="D175"/>
  <c r="E174"/>
  <c r="D174"/>
  <c r="E173"/>
  <c r="D173"/>
  <c r="E172"/>
  <c r="D172"/>
  <c r="E169"/>
  <c r="D169"/>
  <c r="E167"/>
  <c r="D167"/>
  <c r="E164"/>
  <c r="D164"/>
  <c r="E158"/>
  <c r="D158"/>
  <c r="E155"/>
  <c r="D155"/>
  <c r="D127"/>
  <c r="E127"/>
  <c r="D126"/>
  <c r="E126"/>
  <c r="D124"/>
  <c r="E124"/>
  <c r="D123"/>
  <c r="E123"/>
  <c r="E110"/>
  <c r="D110"/>
  <c r="E48"/>
  <c r="D48"/>
  <c r="D389"/>
  <c r="E389"/>
  <c r="D301"/>
  <c r="E301"/>
  <c r="D231"/>
  <c r="E231"/>
  <c r="D176"/>
  <c r="E176"/>
  <c r="D170"/>
  <c r="E170"/>
  <c r="D168"/>
  <c r="E168"/>
  <c r="D105"/>
  <c r="E105"/>
  <c r="E58"/>
  <c r="D50"/>
  <c r="E50"/>
  <c r="D52"/>
  <c r="E52"/>
  <c r="E61"/>
  <c r="D61"/>
  <c r="D58"/>
  <c r="D16"/>
  <c r="E16"/>
  <c r="D418"/>
  <c r="E418"/>
  <c r="D299"/>
  <c r="E299"/>
  <c r="E221"/>
  <c r="D242"/>
  <c r="E242"/>
  <c r="D197"/>
  <c r="E197"/>
  <c r="D49"/>
  <c r="E49"/>
  <c r="E442"/>
  <c r="D442"/>
  <c r="E426"/>
  <c r="D426"/>
  <c r="D226"/>
  <c r="E226"/>
  <c r="D224"/>
  <c r="E224"/>
  <c r="D223"/>
  <c r="E223"/>
  <c r="E239"/>
  <c r="D239"/>
  <c r="E64"/>
  <c r="D64"/>
  <c r="E439"/>
  <c r="D439"/>
  <c r="E443"/>
  <c r="D443"/>
  <c r="E436"/>
  <c r="D436"/>
  <c r="E434"/>
  <c r="D434"/>
  <c r="E429"/>
  <c r="D429"/>
  <c r="E428"/>
  <c r="D428"/>
  <c r="E402"/>
  <c r="D402"/>
  <c r="E401"/>
  <c r="D401"/>
  <c r="E400"/>
  <c r="D400"/>
  <c r="E396"/>
  <c r="D396"/>
  <c r="E391"/>
  <c r="D391"/>
  <c r="E386"/>
  <c r="D386"/>
  <c r="E359"/>
  <c r="D359"/>
  <c r="E356"/>
  <c r="D356"/>
  <c r="E337"/>
  <c r="D337"/>
  <c r="E302"/>
  <c r="D302"/>
  <c r="E278"/>
  <c r="D278"/>
  <c r="E275"/>
  <c r="D275"/>
  <c r="E247"/>
  <c r="D247"/>
  <c r="E271"/>
  <c r="D271"/>
  <c r="E263"/>
  <c r="D263"/>
  <c r="E262"/>
  <c r="D262"/>
  <c r="E238"/>
  <c r="D238"/>
  <c r="E195"/>
  <c r="D195"/>
  <c r="E150"/>
  <c r="D150"/>
  <c r="E162"/>
  <c r="D162"/>
  <c r="E81"/>
  <c r="D81"/>
  <c r="E441"/>
  <c r="D441"/>
  <c r="E435"/>
  <c r="D435"/>
  <c r="E385"/>
  <c r="D385"/>
  <c r="E313"/>
  <c r="D313"/>
  <c r="E282"/>
  <c r="D282"/>
  <c r="E163"/>
  <c r="D163"/>
  <c r="E161"/>
  <c r="D161"/>
  <c r="E152"/>
  <c r="D152"/>
  <c r="E82"/>
  <c r="D82"/>
  <c r="E53"/>
  <c r="D53"/>
  <c r="E59"/>
  <c r="D59"/>
  <c r="D437"/>
  <c r="D432"/>
  <c r="E437"/>
  <c r="E424"/>
  <c r="D424"/>
  <c r="E432"/>
  <c r="D376"/>
  <c r="D352"/>
  <c r="D338"/>
  <c r="E338"/>
  <c r="D325"/>
  <c r="E331"/>
  <c r="D331"/>
  <c r="E325"/>
  <c r="E332"/>
  <c r="D332"/>
  <c r="D303"/>
  <c r="E303"/>
  <c r="E300"/>
  <c r="D300"/>
  <c r="D279"/>
  <c r="D269"/>
  <c r="D267"/>
  <c r="D230"/>
  <c r="D250"/>
  <c r="E279"/>
  <c r="E267"/>
  <c r="E250"/>
  <c r="D221"/>
  <c r="D202"/>
  <c r="E202"/>
  <c r="D192"/>
  <c r="D157"/>
  <c r="E157"/>
  <c r="E54"/>
  <c r="D54"/>
  <c r="E361"/>
  <c r="D361"/>
  <c r="E351"/>
  <c r="D351"/>
  <c r="E352"/>
  <c r="E283"/>
  <c r="D283"/>
  <c r="E281"/>
  <c r="D281"/>
  <c r="E268"/>
  <c r="D268"/>
  <c r="E269"/>
  <c r="E265"/>
  <c r="D265"/>
  <c r="E249"/>
  <c r="D249"/>
  <c r="E230"/>
  <c r="E109"/>
  <c r="D109"/>
  <c r="D395"/>
  <c r="D380"/>
  <c r="E395"/>
  <c r="E388"/>
  <c r="D388"/>
  <c r="E380"/>
  <c r="D310"/>
  <c r="E310"/>
  <c r="D276"/>
  <c r="D277"/>
  <c r="E276"/>
  <c r="E272"/>
  <c r="D272"/>
  <c r="E273"/>
  <c r="D273"/>
  <c r="E270"/>
  <c r="D270"/>
  <c r="D154"/>
  <c r="E154"/>
  <c r="E107"/>
  <c r="D107"/>
  <c r="D65"/>
  <c r="D62"/>
  <c r="D57"/>
  <c r="D55"/>
  <c r="E65"/>
  <c r="D46"/>
  <c r="E63"/>
  <c r="D63"/>
  <c r="E62"/>
  <c r="E60"/>
  <c r="D60"/>
  <c r="E57"/>
  <c r="E56"/>
  <c r="D56"/>
  <c r="E55"/>
  <c r="D14"/>
  <c r="E14"/>
  <c r="E13"/>
  <c r="D13"/>
  <c r="E433"/>
  <c r="D433"/>
  <c r="E392"/>
  <c r="D392"/>
  <c r="E377"/>
  <c r="D377"/>
  <c r="E387"/>
  <c r="D387"/>
  <c r="E362"/>
  <c r="D362"/>
  <c r="E358"/>
  <c r="D358"/>
  <c r="E277"/>
  <c r="E274"/>
  <c r="D274"/>
  <c r="E258"/>
  <c r="D258"/>
  <c r="E261"/>
  <c r="E259"/>
  <c r="D259"/>
  <c r="E256"/>
  <c r="D256"/>
  <c r="E248"/>
  <c r="D248"/>
  <c r="E235"/>
  <c r="D235"/>
  <c r="E234"/>
  <c r="D234"/>
  <c r="E203"/>
  <c r="D203"/>
  <c r="E201"/>
  <c r="D201"/>
  <c r="E200"/>
  <c r="D200"/>
  <c r="E192"/>
  <c r="E166"/>
  <c r="D166"/>
  <c r="E159"/>
  <c r="D159"/>
  <c r="E156"/>
  <c r="D156"/>
  <c r="E84"/>
  <c r="D84"/>
  <c r="E80"/>
  <c r="D80"/>
  <c r="E83"/>
  <c r="D83"/>
  <c r="E46"/>
  <c r="E423"/>
  <c r="D423"/>
  <c r="E382"/>
  <c r="D382"/>
  <c r="E384"/>
  <c r="D384"/>
  <c r="E357"/>
  <c r="D357"/>
  <c r="E355"/>
  <c r="D355"/>
  <c r="E333"/>
  <c r="D333"/>
  <c r="E311"/>
  <c r="D311"/>
  <c r="E253"/>
  <c r="D253"/>
  <c r="E240"/>
  <c r="D240"/>
  <c r="E193"/>
  <c r="D193"/>
  <c r="E153"/>
  <c r="D153"/>
  <c r="E151"/>
  <c r="D151"/>
  <c r="E79"/>
</calcChain>
</file>

<file path=xl/sharedStrings.xml><?xml version="1.0" encoding="utf-8"?>
<sst xmlns="http://schemas.openxmlformats.org/spreadsheetml/2006/main" count="470" uniqueCount="423">
  <si>
    <t>FU</t>
  </si>
  <si>
    <t>Cup</t>
  </si>
  <si>
    <t>FS</t>
  </si>
  <si>
    <t>junior</t>
  </si>
  <si>
    <t>BB</t>
  </si>
  <si>
    <t>F</t>
  </si>
  <si>
    <t>BU</t>
  </si>
  <si>
    <t>BH</t>
  </si>
  <si>
    <t>veteran</t>
  </si>
  <si>
    <t>Švarc  Stanislav</t>
  </si>
  <si>
    <t xml:space="preserve">Vácha  Petr </t>
  </si>
  <si>
    <t>Ježdík  Robert</t>
  </si>
  <si>
    <t>Bláha  Jáchym</t>
  </si>
  <si>
    <t>Vajgl Petr</t>
  </si>
  <si>
    <t>Novotný  Tomáš</t>
  </si>
  <si>
    <t>TR</t>
  </si>
  <si>
    <t>Prejzová Jitka</t>
  </si>
  <si>
    <t>Kosina Jiří</t>
  </si>
  <si>
    <t>Kuncl David</t>
  </si>
  <si>
    <t>CRB</t>
  </si>
  <si>
    <t>LB</t>
  </si>
  <si>
    <t>Dvořáková Petra</t>
  </si>
  <si>
    <t>Prejza Tomáš</t>
  </si>
  <si>
    <t>HB</t>
  </si>
  <si>
    <t>Urban Jakub</t>
  </si>
  <si>
    <t>Pavlík Martin</t>
  </si>
  <si>
    <t>Vavřina Jakub</t>
  </si>
  <si>
    <t>Dvořák Pavel</t>
  </si>
  <si>
    <t>Pixová Adéla</t>
  </si>
  <si>
    <t>Pokorný Jan</t>
  </si>
  <si>
    <t>Suchardová Johana</t>
  </si>
  <si>
    <t>Schulz Alois</t>
  </si>
  <si>
    <t>Chadimová Zuzana</t>
  </si>
  <si>
    <t>Avg.</t>
  </si>
  <si>
    <t>Trögler Hanuš</t>
  </si>
  <si>
    <t>Kosinová Anna</t>
  </si>
  <si>
    <t>Cholt.</t>
  </si>
  <si>
    <t>Lico.</t>
  </si>
  <si>
    <t>Skal.</t>
  </si>
  <si>
    <t>Kokoř.</t>
  </si>
  <si>
    <t>Ústí</t>
  </si>
  <si>
    <t>Kuncl Matyáš</t>
  </si>
  <si>
    <t>Kunclová Valerie</t>
  </si>
  <si>
    <t>Vrchl.</t>
  </si>
  <si>
    <t>Němč.</t>
  </si>
  <si>
    <t>Velík.</t>
  </si>
  <si>
    <t>Musil Martin</t>
  </si>
  <si>
    <t>Řím.</t>
  </si>
  <si>
    <t>8.10.</t>
  </si>
  <si>
    <t>Adrš.</t>
  </si>
  <si>
    <t>29.10.</t>
  </si>
  <si>
    <t>12.11.</t>
  </si>
  <si>
    <t>4.2.</t>
  </si>
  <si>
    <t>Žleb.</t>
  </si>
  <si>
    <t>1.4.</t>
  </si>
  <si>
    <t>Smrč.</t>
  </si>
  <si>
    <t>29.4.</t>
  </si>
  <si>
    <t>6.5.</t>
  </si>
  <si>
    <t>20.5.</t>
  </si>
  <si>
    <t>Hrad.</t>
  </si>
  <si>
    <t>3.6.</t>
  </si>
  <si>
    <t>10.6.</t>
  </si>
  <si>
    <t>17.6.</t>
  </si>
  <si>
    <t>15.7.</t>
  </si>
  <si>
    <t>12.8.</t>
  </si>
  <si>
    <t>9.9.</t>
  </si>
  <si>
    <t>16.9.</t>
  </si>
  <si>
    <t>Toman  Pavel</t>
  </si>
  <si>
    <t>Pěnkava Pavel</t>
  </si>
  <si>
    <t>Chyňava Martin</t>
  </si>
  <si>
    <t>Schmied Filip</t>
  </si>
  <si>
    <t>Laifr Tomáš</t>
  </si>
  <si>
    <t>Hošek Pavel sen.</t>
  </si>
  <si>
    <t>Makovský Michal</t>
  </si>
  <si>
    <t>Mikulka Ondřej</t>
  </si>
  <si>
    <t>Čejpová Kateřina</t>
  </si>
  <si>
    <t>Jindříšková Nikola Lara</t>
  </si>
  <si>
    <t>Ehl Tomáš</t>
  </si>
  <si>
    <t>Šafr Martin</t>
  </si>
  <si>
    <t>Mahdal Aleš</t>
  </si>
  <si>
    <t>Kolář Roman</t>
  </si>
  <si>
    <t>Kolínko Ladislav</t>
  </si>
  <si>
    <t>Dosedla Jan</t>
  </si>
  <si>
    <t>Štůrala Richard</t>
  </si>
  <si>
    <t>Lörincz Roland</t>
  </si>
  <si>
    <t>Portnicky-Boras Mariusz</t>
  </si>
  <si>
    <t>Kostrouch Martin</t>
  </si>
  <si>
    <t>Mikulka René</t>
  </si>
  <si>
    <t>Kubeček Martin</t>
  </si>
  <si>
    <t>Havlíček Vítězslav</t>
  </si>
  <si>
    <t>Wildt Silvie</t>
  </si>
  <si>
    <t>Cinegr Libor</t>
  </si>
  <si>
    <t>Wildt Michael</t>
  </si>
  <si>
    <t>Suwalski Leszek</t>
  </si>
  <si>
    <t>Šudy Martin</t>
  </si>
  <si>
    <t>Kubeček Lukáš</t>
  </si>
  <si>
    <t>Ostenová Jitka</t>
  </si>
  <si>
    <t>Vavřičková Kateřina</t>
  </si>
  <si>
    <t>Jindříšková Iveta</t>
  </si>
  <si>
    <t>Kubánková Lucie</t>
  </si>
  <si>
    <t>Šidák Miroslav</t>
  </si>
  <si>
    <t>Mazánek Jan</t>
  </si>
  <si>
    <t>Středa Daniel</t>
  </si>
  <si>
    <t>Dlesek Petr</t>
  </si>
  <si>
    <t>Žďárek Michal</t>
  </si>
  <si>
    <t>Zajíc Pavel</t>
  </si>
  <si>
    <t>Kubánek Martin</t>
  </si>
  <si>
    <t>Kuželák Dalibor</t>
  </si>
  <si>
    <t>Novák Václav</t>
  </si>
  <si>
    <t>Svoboda Oldřich</t>
  </si>
  <si>
    <t>Kratěnová Alžběta</t>
  </si>
  <si>
    <t>Karleová Karla</t>
  </si>
  <si>
    <t>Kulhavá Zuzana</t>
  </si>
  <si>
    <t>Gurtler Grit</t>
  </si>
  <si>
    <t>Korábová Šárka</t>
  </si>
  <si>
    <t>Žeravová Markéta</t>
  </si>
  <si>
    <t>Pospíšilová Jana</t>
  </si>
  <si>
    <t>Holubová Jana</t>
  </si>
  <si>
    <t>Herotová Jana</t>
  </si>
  <si>
    <t>Drazinská Blanka</t>
  </si>
  <si>
    <t>Madurkay Petr</t>
  </si>
  <si>
    <t>Havlíček Ondřej</t>
  </si>
  <si>
    <t>Búll Aleš</t>
  </si>
  <si>
    <t>Frélich Martin</t>
  </si>
  <si>
    <t>Kovač Jan</t>
  </si>
  <si>
    <t>Kulhavý Pavel</t>
  </si>
  <si>
    <t>Pospíšil David</t>
  </si>
  <si>
    <t>Havlíček Filip</t>
  </si>
  <si>
    <t>Nechanický Josef</t>
  </si>
  <si>
    <t>Koutský Lukáš</t>
  </si>
  <si>
    <t>Šlezinger Pavel</t>
  </si>
  <si>
    <t>Sládek Pavel</t>
  </si>
  <si>
    <t>Holub Jiří</t>
  </si>
  <si>
    <t>Habart Michal</t>
  </si>
  <si>
    <t>Černík Libor</t>
  </si>
  <si>
    <t>Vystrčil Libor</t>
  </si>
  <si>
    <t>Kleprlík Marek</t>
  </si>
  <si>
    <t>Baier Ralf</t>
  </si>
  <si>
    <t>Palupčík Simon</t>
  </si>
  <si>
    <t>Rous Jiří</t>
  </si>
  <si>
    <t>Kosek Jiří</t>
  </si>
  <si>
    <t>Drazinský Jan</t>
  </si>
  <si>
    <t>Obročník Jaroslav</t>
  </si>
  <si>
    <t>Beláček Luboš</t>
  </si>
  <si>
    <t>Špatenka Petr</t>
  </si>
  <si>
    <t>Kočí Josef</t>
  </si>
  <si>
    <t>Cerman František</t>
  </si>
  <si>
    <t>Koráb Ladislav</t>
  </si>
  <si>
    <t>Kubát Karel</t>
  </si>
  <si>
    <t>Müller Martin</t>
  </si>
  <si>
    <t>Sodja Michal</t>
  </si>
  <si>
    <t>Pavel Daniel</t>
  </si>
  <si>
    <t>Stoklasa Ondřej</t>
  </si>
  <si>
    <t>Gonzalezová Anna</t>
  </si>
  <si>
    <t>Obročníková Dobra</t>
  </si>
  <si>
    <t>Stoklasa Matěj</t>
  </si>
  <si>
    <t>Viktorin Petr</t>
  </si>
  <si>
    <t>Kubánková Barbora</t>
  </si>
  <si>
    <t>Sládek Jan</t>
  </si>
  <si>
    <t>Šolcová Anna</t>
  </si>
  <si>
    <t>Nechanická Tereza</t>
  </si>
  <si>
    <t>Klecarová Markéta</t>
  </si>
  <si>
    <t>Šromová Sára</t>
  </si>
  <si>
    <t>Rous Jiří ml</t>
  </si>
  <si>
    <t>Kosina Ctibor</t>
  </si>
  <si>
    <t>Habart Julia</t>
  </si>
  <si>
    <t>Hošek Pavel nejml.</t>
  </si>
  <si>
    <t>Kubánková Adéla</t>
  </si>
  <si>
    <t>Sládková Barbora</t>
  </si>
  <si>
    <t>Yaremenko Oleksandr</t>
  </si>
  <si>
    <t>Galaichuk Vladyslav</t>
  </si>
  <si>
    <t>Yaremenko Nadiia</t>
  </si>
  <si>
    <t>Majerová Věra</t>
  </si>
  <si>
    <t>Šafrová Michaela</t>
  </si>
  <si>
    <t>Madurkayová Lenka</t>
  </si>
  <si>
    <t>Cimpl Pavel</t>
  </si>
  <si>
    <t>Jelínek Josef</t>
  </si>
  <si>
    <t>Tesař Miroslav</t>
  </si>
  <si>
    <t>Smrž Martin</t>
  </si>
  <si>
    <t>Švanda Pavel</t>
  </si>
  <si>
    <t>Podstatný Ivo</t>
  </si>
  <si>
    <t>Kučera Richard</t>
  </si>
  <si>
    <t>Havlíček Tomáš</t>
  </si>
  <si>
    <t>Šmok Radek</t>
  </si>
  <si>
    <t>Trhoň Pavel</t>
  </si>
  <si>
    <t>Dvořák Tomáš</t>
  </si>
  <si>
    <t>Mašek Jiří</t>
  </si>
  <si>
    <t>Sekyra Miroslav</t>
  </si>
  <si>
    <t>Štička Zdeněk</t>
  </si>
  <si>
    <t>Plašil Miroslav</t>
  </si>
  <si>
    <t>Kučera Přemysl</t>
  </si>
  <si>
    <t>Studený Vladimír</t>
  </si>
  <si>
    <t>Pilný Tomáš sen.</t>
  </si>
  <si>
    <t>Sekyrová Jana</t>
  </si>
  <si>
    <t>Prokeš Jaroslav</t>
  </si>
  <si>
    <t>Hýbner Aleš</t>
  </si>
  <si>
    <t>Novák Libor</t>
  </si>
  <si>
    <t>Stárek Josef</t>
  </si>
  <si>
    <t>Mrózková Petra</t>
  </si>
  <si>
    <t>Koucká Martina</t>
  </si>
  <si>
    <t>Bryx Ondřej</t>
  </si>
  <si>
    <t>Hejna Josef</t>
  </si>
  <si>
    <t>Havlíček Šimon</t>
  </si>
  <si>
    <t>Pohl Jiří</t>
  </si>
  <si>
    <t>Pernica Tomáš</t>
  </si>
  <si>
    <t>Kuncl Martin</t>
  </si>
  <si>
    <t>Vlasák Miroslav</t>
  </si>
  <si>
    <t>Šafránek Petr</t>
  </si>
  <si>
    <t>Opletal Jan</t>
  </si>
  <si>
    <t>Špringl Jan</t>
  </si>
  <si>
    <t>Brada Miroslav</t>
  </si>
  <si>
    <t>Držmíšková Pavlína</t>
  </si>
  <si>
    <t>Kosina Vlastimil</t>
  </si>
  <si>
    <t>Čihula Martin</t>
  </si>
  <si>
    <t>Truxa Vladimír</t>
  </si>
  <si>
    <t>Vlasák Jakub</t>
  </si>
  <si>
    <t>Šmok Teodor</t>
  </si>
  <si>
    <t>Havlíček Marek</t>
  </si>
  <si>
    <t>Koucká Matylda</t>
  </si>
  <si>
    <t>Mašek Jindřich</t>
  </si>
  <si>
    <t>Čapek Michal</t>
  </si>
  <si>
    <t>Daňa Matěj</t>
  </si>
  <si>
    <t>Čihula Vojtěch</t>
  </si>
  <si>
    <t>Trejbal Matyáš</t>
  </si>
  <si>
    <t>Bryxová Nikola</t>
  </si>
  <si>
    <t>Koutský Vojtěch</t>
  </si>
  <si>
    <t>Koucká Alžběta</t>
  </si>
  <si>
    <t>Horník Miroslav</t>
  </si>
  <si>
    <t>Brácha Leoš</t>
  </si>
  <si>
    <t>Červinka Martin</t>
  </si>
  <si>
    <t>Pěnkava Vladimír</t>
  </si>
  <si>
    <t>Horníková Alexandra</t>
  </si>
  <si>
    <t>Klement Pavel</t>
  </si>
  <si>
    <t>Klement Petr</t>
  </si>
  <si>
    <t>Žilková Miloslava</t>
  </si>
  <si>
    <t>Součková Monika</t>
  </si>
  <si>
    <t>Hecl Jiří</t>
  </si>
  <si>
    <t>Madurkay Lukáš</t>
  </si>
  <si>
    <t>Machovec Jan</t>
  </si>
  <si>
    <t>Vondra Roman</t>
  </si>
  <si>
    <t>Samec Tomáš</t>
  </si>
  <si>
    <t>Vaněk Martin</t>
  </si>
  <si>
    <t>Zahoř Oldřich</t>
  </si>
  <si>
    <t>Klabouch Jiří</t>
  </si>
  <si>
    <t>Bondra Jan</t>
  </si>
  <si>
    <t>Bráchová Zuzana</t>
  </si>
  <si>
    <t>Soukup Petr</t>
  </si>
  <si>
    <t>Holub Petr</t>
  </si>
  <si>
    <t>Souček Tomáš</t>
  </si>
  <si>
    <t>Haidlmaier Ondřej</t>
  </si>
  <si>
    <t>Jakub Petr</t>
  </si>
  <si>
    <t>4.3.</t>
  </si>
  <si>
    <t>Pícha Pavel</t>
  </si>
  <si>
    <t>Nižňanský Petr</t>
  </si>
  <si>
    <t>Gavriněv Vladimír</t>
  </si>
  <si>
    <t>Holub Matyáš Matěj</t>
  </si>
  <si>
    <t>Kurdiovský Martin</t>
  </si>
  <si>
    <t>Kácha Ladislav</t>
  </si>
  <si>
    <t>Haalová Šárka</t>
  </si>
  <si>
    <t>Faust Petr</t>
  </si>
  <si>
    <t>Ivánek Libor</t>
  </si>
  <si>
    <t>Hromčík Martin</t>
  </si>
  <si>
    <t>Pospíšil Milan</t>
  </si>
  <si>
    <t>Šmíd Tomáš</t>
  </si>
  <si>
    <t>Vinš Petr</t>
  </si>
  <si>
    <t>Brada Adam</t>
  </si>
  <si>
    <t>Janík Aleš</t>
  </si>
  <si>
    <t>Novák Jindřich</t>
  </si>
  <si>
    <t>Záhoř Oldřich</t>
  </si>
  <si>
    <t>Rous Jiří ml.</t>
  </si>
  <si>
    <t>Janíková Anna</t>
  </si>
  <si>
    <t>Faust Patrik</t>
  </si>
  <si>
    <t>Palupčíková Karolína</t>
  </si>
  <si>
    <t>Novák Jindřich jr.</t>
  </si>
  <si>
    <t>Haala Bartoloměj</t>
  </si>
  <si>
    <t>Sejkora Petr</t>
  </si>
  <si>
    <t>Jurík Marian</t>
  </si>
  <si>
    <t>Jakl Michal</t>
  </si>
  <si>
    <t>Fasura Ondřej</t>
  </si>
  <si>
    <t>Šindelář Stanislav</t>
  </si>
  <si>
    <t>Kazimour Petr</t>
  </si>
  <si>
    <t>Vykypěl Marek</t>
  </si>
  <si>
    <t>Stádníková Marcela</t>
  </si>
  <si>
    <t>Hofschnaidr Pavel</t>
  </si>
  <si>
    <t>Drahoš Michal</t>
  </si>
  <si>
    <t>Kazimourová Kristina</t>
  </si>
  <si>
    <t>Smržová Veronika</t>
  </si>
  <si>
    <t>Kazimour Petr jun.</t>
  </si>
  <si>
    <t>Kazimour Jan</t>
  </si>
  <si>
    <t>Schaffer Antonín</t>
  </si>
  <si>
    <t>Šašek Ladislav</t>
  </si>
  <si>
    <t>Búbelová Lenka</t>
  </si>
  <si>
    <t>Búbela Robert</t>
  </si>
  <si>
    <t>Szlaur Jan</t>
  </si>
  <si>
    <t>Čuba Ludvík</t>
  </si>
  <si>
    <t>Provazník Dušan</t>
  </si>
  <si>
    <t>Šašková Renata</t>
  </si>
  <si>
    <t>Bartošík Antonín</t>
  </si>
  <si>
    <t>Žák Milan</t>
  </si>
  <si>
    <t>Zámečník David</t>
  </si>
  <si>
    <t>Bartošík Jan</t>
  </si>
  <si>
    <t>Hrnčárek Aleš</t>
  </si>
  <si>
    <t>Buchta Ivan</t>
  </si>
  <si>
    <t>Edlman Petr</t>
  </si>
  <si>
    <t>Bervic Břetislav</t>
  </si>
  <si>
    <t>Chludil Filip</t>
  </si>
  <si>
    <t>Kappel Václav</t>
  </si>
  <si>
    <t>Mrázek Daniel</t>
  </si>
  <si>
    <t>Lazarev Vladimír</t>
  </si>
  <si>
    <t>Drbal Vojtěch</t>
  </si>
  <si>
    <t>Kledrovcová Vidlařová Martina</t>
  </si>
  <si>
    <t>Opálka Jakub</t>
  </si>
  <si>
    <t>Zöllich Jiří</t>
  </si>
  <si>
    <t>Janík Richard</t>
  </si>
  <si>
    <t>Zöllich Artur</t>
  </si>
  <si>
    <t>Ondrušík Miroslav</t>
  </si>
  <si>
    <t>Melichar Josef</t>
  </si>
  <si>
    <t>Bartošík Michal</t>
  </si>
  <si>
    <t>Hromčík Štěpán</t>
  </si>
  <si>
    <t>Trsová Zoe</t>
  </si>
  <si>
    <t>Opálka Martin</t>
  </si>
  <si>
    <t>Hrnčárek Adam</t>
  </si>
  <si>
    <t>Edlman David</t>
  </si>
  <si>
    <t>Novotná Kristýna</t>
  </si>
  <si>
    <t>Erbenová Michaela</t>
  </si>
  <si>
    <t>Šauer Jiří</t>
  </si>
  <si>
    <t>Hrnčárková Vendula</t>
  </si>
  <si>
    <t>Jančeková Barbora</t>
  </si>
  <si>
    <t>Kurdiovská Anna Marie</t>
  </si>
  <si>
    <t>Hromčík Jakub</t>
  </si>
  <si>
    <t>Hromčíková Rozálie</t>
  </si>
  <si>
    <t>Čubová Markéta</t>
  </si>
  <si>
    <t>Bryx Ondřej ml.</t>
  </si>
  <si>
    <t>Fasura Vojtěch</t>
  </si>
  <si>
    <t>Michta Bartosz</t>
  </si>
  <si>
    <t>Vilgoš Jaroslav</t>
  </si>
  <si>
    <t>Bajtl Pavel</t>
  </si>
  <si>
    <t>Prokudin Anatolii</t>
  </si>
  <si>
    <t>Hamburg Alexandr</t>
  </si>
  <si>
    <t>Slánský Martin</t>
  </si>
  <si>
    <t>Raulová Helena</t>
  </si>
  <si>
    <t>Gottwald Jaroslav</t>
  </si>
  <si>
    <t>Ježek Jan</t>
  </si>
  <si>
    <t>Korábová Denisa</t>
  </si>
  <si>
    <t>Vilgoš Robin</t>
  </si>
  <si>
    <t>Koutská Hana</t>
  </si>
  <si>
    <t>Navrátilová Radka</t>
  </si>
  <si>
    <t>Pavlíček Jiří</t>
  </si>
  <si>
    <t>Scharf Astrid</t>
  </si>
  <si>
    <t>Scharf Domenik</t>
  </si>
  <si>
    <t>Vrůbel Jan</t>
  </si>
  <si>
    <t>Šidák Adam</t>
  </si>
  <si>
    <t>Junioři</t>
  </si>
  <si>
    <t>Minis</t>
  </si>
  <si>
    <t>Krumpolec Ladislav</t>
  </si>
  <si>
    <t>Zimmer Jakub</t>
  </si>
  <si>
    <t>Sova Viktor</t>
  </si>
  <si>
    <t>Jakubec Július</t>
  </si>
  <si>
    <t>Morávek Vladislav</t>
  </si>
  <si>
    <t>Seidl Pavel</t>
  </si>
  <si>
    <t>Dušek Miroslav</t>
  </si>
  <si>
    <t>Šiklová Lucie</t>
  </si>
  <si>
    <t>Gavenda Vojtěch</t>
  </si>
  <si>
    <t>Dostál Pavel</t>
  </si>
  <si>
    <t>Vrána Petr</t>
  </si>
  <si>
    <t>Čepela Jan</t>
  </si>
  <si>
    <t>Horáková Lucie</t>
  </si>
  <si>
    <t>Jakešová Hedvika</t>
  </si>
  <si>
    <t>Viceník Petr</t>
  </si>
  <si>
    <t>Sporek Martin</t>
  </si>
  <si>
    <t>Horák  Adam</t>
  </si>
  <si>
    <t>Kocfelda Jiří</t>
  </si>
  <si>
    <t>Martinkovič Patrik</t>
  </si>
  <si>
    <t>Krejča Pavel</t>
  </si>
  <si>
    <t>Martinkovič Jan</t>
  </si>
  <si>
    <t>Cibulka Vít</t>
  </si>
  <si>
    <t>Jakeš Leoš</t>
  </si>
  <si>
    <t>Matyska Miroslav</t>
  </si>
  <si>
    <t>Lušovská Ivana</t>
  </si>
  <si>
    <t>Habáň Martin</t>
  </si>
  <si>
    <t>Čajka Miroslav</t>
  </si>
  <si>
    <t>Bervic Břetislav ml.</t>
  </si>
  <si>
    <t>Matyska Samuel</t>
  </si>
  <si>
    <t>Blahušová Martina</t>
  </si>
  <si>
    <t>Jakeš Matyáš</t>
  </si>
  <si>
    <t>Jakeš Tadeáš</t>
  </si>
  <si>
    <t>Matysková Šarlota</t>
  </si>
  <si>
    <t>Netopil Ondřej</t>
  </si>
  <si>
    <t>Dostál Denis</t>
  </si>
  <si>
    <t>Hrdlíčka Jakub</t>
  </si>
  <si>
    <t>Surá Aneta</t>
  </si>
  <si>
    <t>Surý David</t>
  </si>
  <si>
    <t>Tesák</t>
  </si>
  <si>
    <t>Koráb  Ladislav</t>
  </si>
  <si>
    <t>Štursa Jan</t>
  </si>
  <si>
    <t>Bláha Jáchym</t>
  </si>
  <si>
    <t>Bartošík Pavel</t>
  </si>
  <si>
    <t>Ečer Jakub</t>
  </si>
  <si>
    <t>Chud.</t>
  </si>
  <si>
    <t>26.8.</t>
  </si>
  <si>
    <t>Moř.</t>
  </si>
  <si>
    <t>2.9.</t>
  </si>
  <si>
    <t>Horáček Vlastimil</t>
  </si>
  <si>
    <t>Gráczová Lenka</t>
  </si>
  <si>
    <t>Průša  František</t>
  </si>
  <si>
    <t>Maralík Petr sen.</t>
  </si>
  <si>
    <t>Louthan  Ondřej</t>
  </si>
  <si>
    <t>Seibert  Zdeněk</t>
  </si>
  <si>
    <t>Trehub Volodymir</t>
  </si>
  <si>
    <t>Bezděková Eliška</t>
  </si>
  <si>
    <t>Jenčková Vanda</t>
  </si>
  <si>
    <t>Bílkovský Ondřej</t>
  </si>
  <si>
    <t>Zeman Marek</t>
  </si>
  <si>
    <t>Barva Tomáš</t>
  </si>
  <si>
    <t>Bezděková Helena</t>
  </si>
  <si>
    <t>Hřivnáč  Tomáš</t>
  </si>
  <si>
    <t>Růžička Miroslav</t>
  </si>
  <si>
    <t>Žitník Štěpán</t>
  </si>
  <si>
    <t>Kučera Veneček</t>
  </si>
  <si>
    <t>Kolínská Karolína</t>
  </si>
  <si>
    <t>Křivánková Kateřina</t>
  </si>
  <si>
    <t>Křivánek Marek</t>
  </si>
  <si>
    <t>Klimenko Igor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</si>
</sst>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indexed="8"/>
      <name val="Arial"/>
      <family val="2"/>
      <charset val="238"/>
    </font>
    <font>
      <sz val="10"/>
      <color theme="1"/>
      <name val="Arial CE"/>
      <charset val="238"/>
    </font>
    <font>
      <b/>
      <sz val="10"/>
      <color indexed="8"/>
      <name val="Arial CE"/>
      <charset val="238"/>
    </font>
    <font>
      <b/>
      <sz val="10"/>
      <name val="Arial CE"/>
      <charset val="238"/>
    </font>
    <font>
      <sz val="10"/>
      <color indexed="8"/>
      <name val="Arial CE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7" fillId="0" borderId="0"/>
  </cellStyleXfs>
  <cellXfs count="101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2" borderId="1" xfId="0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4" fillId="3" borderId="0" xfId="1" applyFont="1" applyFill="1" applyAlignment="1">
      <alignment horizontal="center"/>
    </xf>
    <xf numFmtId="0" fontId="4" fillId="3" borderId="0" xfId="1" applyFont="1" applyFill="1"/>
    <xf numFmtId="0" fontId="4" fillId="3" borderId="0" xfId="1" applyFont="1" applyFill="1" applyAlignment="1">
      <alignment horizontal="right"/>
    </xf>
    <xf numFmtId="0" fontId="5" fillId="3" borderId="0" xfId="1" applyFont="1" applyFill="1" applyAlignment="1">
      <alignment horizontal="center"/>
    </xf>
    <xf numFmtId="2" fontId="5" fillId="3" borderId="0" xfId="1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2" fontId="3" fillId="3" borderId="0" xfId="0" applyNumberFormat="1" applyFont="1" applyFill="1" applyAlignment="1">
      <alignment horizontal="center"/>
    </xf>
    <xf numFmtId="0" fontId="3" fillId="3" borderId="0" xfId="0" applyFont="1" applyFill="1"/>
    <xf numFmtId="0" fontId="6" fillId="0" borderId="0" xfId="1" applyFont="1" applyAlignment="1">
      <alignment horizontal="center"/>
    </xf>
    <xf numFmtId="0" fontId="6" fillId="0" borderId="0" xfId="1" applyFont="1"/>
    <xf numFmtId="2" fontId="6" fillId="0" borderId="0" xfId="1" applyNumberFormat="1" applyFont="1" applyAlignment="1">
      <alignment horizontal="right"/>
    </xf>
    <xf numFmtId="2" fontId="6" fillId="0" borderId="0" xfId="1" applyNumberFormat="1" applyFont="1"/>
    <xf numFmtId="0" fontId="6" fillId="2" borderId="0" xfId="1" applyFont="1" applyFill="1" applyAlignment="1">
      <alignment horizontal="center"/>
    </xf>
    <xf numFmtId="0" fontId="1" fillId="2" borderId="0" xfId="1" applyFill="1" applyAlignment="1">
      <alignment horizontal="center"/>
    </xf>
    <xf numFmtId="2" fontId="1" fillId="0" borderId="0" xfId="1" applyNumberFormat="1" applyAlignment="1">
      <alignment horizontal="center"/>
    </xf>
    <xf numFmtId="0" fontId="6" fillId="0" borderId="1" xfId="1" applyFont="1" applyBorder="1" applyAlignment="1">
      <alignment horizontal="center"/>
    </xf>
    <xf numFmtId="0" fontId="6" fillId="0" borderId="1" xfId="1" applyFont="1" applyBorder="1"/>
    <xf numFmtId="2" fontId="6" fillId="0" borderId="1" xfId="1" applyNumberFormat="1" applyFont="1" applyBorder="1" applyAlignment="1">
      <alignment horizontal="right"/>
    </xf>
    <xf numFmtId="2" fontId="6" fillId="0" borderId="1" xfId="1" applyNumberFormat="1" applyFont="1" applyBorder="1"/>
    <xf numFmtId="0" fontId="6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2" fontId="1" fillId="0" borderId="1" xfId="1" applyNumberFormat="1" applyBorder="1" applyAlignment="1">
      <alignment horizontal="center"/>
    </xf>
    <xf numFmtId="0" fontId="6" fillId="0" borderId="1" xfId="1" applyFont="1" applyBorder="1" applyAlignment="1">
      <alignment horizontal="right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0" fontId="4" fillId="0" borderId="1" xfId="1" applyFont="1" applyBorder="1" applyAlignment="1">
      <alignment horizontal="right"/>
    </xf>
    <xf numFmtId="0" fontId="4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2" fontId="5" fillId="0" borderId="1" xfId="1" applyNumberFormat="1" applyFont="1" applyBorder="1" applyAlignment="1">
      <alignment horizontal="center"/>
    </xf>
    <xf numFmtId="0" fontId="1" fillId="0" borderId="0" xfId="1"/>
    <xf numFmtId="0" fontId="1" fillId="0" borderId="0" xfId="1" applyAlignment="1">
      <alignment horizontal="center"/>
    </xf>
    <xf numFmtId="0" fontId="4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6" fillId="0" borderId="0" xfId="2" applyFont="1" applyAlignment="1">
      <alignment wrapText="1"/>
    </xf>
    <xf numFmtId="0" fontId="1" fillId="0" borderId="1" xfId="1" applyBorder="1" applyAlignment="1">
      <alignment horizontal="center"/>
    </xf>
    <xf numFmtId="0" fontId="1" fillId="0" borderId="1" xfId="1" applyBorder="1"/>
    <xf numFmtId="0" fontId="4" fillId="3" borderId="0" xfId="2" applyFont="1" applyFill="1" applyAlignment="1">
      <alignment wrapText="1"/>
    </xf>
    <xf numFmtId="0" fontId="1" fillId="3" borderId="0" xfId="1" applyFill="1"/>
    <xf numFmtId="0" fontId="1" fillId="3" borderId="0" xfId="1" applyFill="1" applyAlignment="1">
      <alignment horizontal="center"/>
    </xf>
    <xf numFmtId="2" fontId="1" fillId="3" borderId="0" xfId="1" applyNumberFormat="1" applyFill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3" borderId="0" xfId="1" applyFont="1" applyFill="1"/>
    <xf numFmtId="0" fontId="1" fillId="0" borderId="1" xfId="1" applyBorder="1" applyAlignment="1">
      <alignment horizontal="right"/>
    </xf>
    <xf numFmtId="0" fontId="1" fillId="0" borderId="2" xfId="1" applyBorder="1" applyAlignment="1">
      <alignment horizontal="center"/>
    </xf>
    <xf numFmtId="0" fontId="1" fillId="0" borderId="2" xfId="1" applyBorder="1"/>
    <xf numFmtId="0" fontId="1" fillId="0" borderId="2" xfId="1" applyBorder="1" applyAlignment="1">
      <alignment horizontal="right"/>
    </xf>
    <xf numFmtId="0" fontId="1" fillId="2" borderId="2" xfId="1" applyFill="1" applyBorder="1" applyAlignment="1">
      <alignment horizontal="center"/>
    </xf>
    <xf numFmtId="2" fontId="1" fillId="0" borderId="2" xfId="1" applyNumberForma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0" fontId="3" fillId="0" borderId="2" xfId="0" applyFont="1" applyBorder="1"/>
    <xf numFmtId="2" fontId="4" fillId="3" borderId="0" xfId="1" applyNumberFormat="1" applyFont="1" applyFill="1" applyAlignment="1">
      <alignment horizontal="center"/>
    </xf>
    <xf numFmtId="2" fontId="6" fillId="0" borderId="0" xfId="1" applyNumberFormat="1" applyFont="1" applyAlignment="1">
      <alignment horizontal="center"/>
    </xf>
    <xf numFmtId="2" fontId="6" fillId="0" borderId="1" xfId="1" applyNumberFormat="1" applyFont="1" applyBorder="1" applyAlignment="1">
      <alignment horizontal="center"/>
    </xf>
    <xf numFmtId="2" fontId="4" fillId="0" borderId="1" xfId="1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0" fontId="3" fillId="2" borderId="0" xfId="0" applyFont="1" applyFill="1" applyBorder="1" applyAlignment="1">
      <alignment horizontal="center"/>
    </xf>
    <xf numFmtId="2" fontId="3" fillId="0" borderId="0" xfId="0" applyNumberFormat="1" applyFont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4" borderId="0" xfId="1" applyFont="1" applyFill="1" applyAlignment="1">
      <alignment horizontal="center"/>
    </xf>
    <xf numFmtId="0" fontId="6" fillId="4" borderId="0" xfId="1" applyFont="1" applyFill="1" applyAlignment="1">
      <alignment horizontal="center"/>
    </xf>
    <xf numFmtId="0" fontId="6" fillId="4" borderId="1" xfId="1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/>
    </xf>
    <xf numFmtId="0" fontId="1" fillId="4" borderId="0" xfId="1" applyFill="1" applyAlignment="1">
      <alignment horizontal="center"/>
    </xf>
    <xf numFmtId="0" fontId="1" fillId="4" borderId="1" xfId="1" applyFill="1" applyBorder="1" applyAlignment="1">
      <alignment horizontal="center"/>
    </xf>
    <xf numFmtId="0" fontId="5" fillId="4" borderId="1" xfId="1" applyFont="1" applyFill="1" applyBorder="1" applyAlignment="1">
      <alignment horizontal="center"/>
    </xf>
    <xf numFmtId="0" fontId="1" fillId="4" borderId="2" xfId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1" fillId="0" borderId="0" xfId="1" applyFont="1"/>
    <xf numFmtId="0" fontId="4" fillId="0" borderId="0" xfId="1" applyFont="1" applyFill="1"/>
    <xf numFmtId="0" fontId="4" fillId="0" borderId="0" xfId="1" applyFont="1" applyFill="1" applyAlignment="1">
      <alignment horizontal="right"/>
    </xf>
    <xf numFmtId="2" fontId="6" fillId="0" borderId="0" xfId="1" applyNumberFormat="1" applyFont="1" applyFill="1"/>
    <xf numFmtId="0" fontId="6" fillId="0" borderId="0" xfId="1" applyFont="1" applyFill="1"/>
    <xf numFmtId="2" fontId="6" fillId="0" borderId="0" xfId="1" applyNumberFormat="1" applyFont="1" applyFill="1" applyAlignment="1">
      <alignment horizontal="right"/>
    </xf>
    <xf numFmtId="2" fontId="4" fillId="0" borderId="0" xfId="1" applyNumberFormat="1" applyFont="1" applyFill="1" applyAlignment="1">
      <alignment horizontal="center"/>
    </xf>
    <xf numFmtId="2" fontId="6" fillId="0" borderId="0" xfId="1" applyNumberFormat="1" applyFont="1" applyFill="1" applyAlignment="1">
      <alignment horizontal="center"/>
    </xf>
    <xf numFmtId="2" fontId="5" fillId="0" borderId="0" xfId="1" applyNumberFormat="1" applyFont="1" applyFill="1" applyAlignment="1">
      <alignment horizontal="center"/>
    </xf>
    <xf numFmtId="2" fontId="1" fillId="0" borderId="0" xfId="1" applyNumberFormat="1" applyFill="1" applyAlignment="1">
      <alignment horizontal="center"/>
    </xf>
    <xf numFmtId="2" fontId="3" fillId="0" borderId="0" xfId="0" applyNumberFormat="1" applyFont="1"/>
    <xf numFmtId="2" fontId="3" fillId="0" borderId="0" xfId="0" applyNumberFormat="1" applyFont="1" applyBorder="1"/>
    <xf numFmtId="2" fontId="3" fillId="0" borderId="1" xfId="0" applyNumberFormat="1" applyFont="1" applyBorder="1"/>
    <xf numFmtId="2" fontId="3" fillId="3" borderId="0" xfId="0" applyNumberFormat="1" applyFont="1" applyFill="1"/>
    <xf numFmtId="2" fontId="3" fillId="0" borderId="2" xfId="0" applyNumberFormat="1" applyFont="1" applyBorder="1"/>
  </cellXfs>
  <cellStyles count="4">
    <cellStyle name="normální" xfId="0" builtinId="0"/>
    <cellStyle name="Normální 11" xfId="3"/>
    <cellStyle name="Normální 2" xfId="1"/>
    <cellStyle name="normální_List1" xfId="2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471"/>
  <sheetViews>
    <sheetView tabSelected="1" topLeftCell="A391" zoomScale="120" zoomScaleNormal="120" workbookViewId="0">
      <pane xSplit="5" topLeftCell="AF1" activePane="topRight" state="frozen"/>
      <selection pane="topRight" activeCell="AP414" sqref="AP414"/>
    </sheetView>
  </sheetViews>
  <sheetFormatPr defaultRowHeight="12.75"/>
  <cols>
    <col min="1" max="1" width="5.42578125" style="1" customWidth="1"/>
    <col min="2" max="2" width="21.5703125" style="2" customWidth="1"/>
    <col min="3" max="3" width="3.85546875" style="2" customWidth="1"/>
    <col min="4" max="4" width="6.7109375" style="3" customWidth="1"/>
    <col min="5" max="5" width="7.42578125" style="2" customWidth="1"/>
    <col min="6" max="6" width="7.140625" style="4" customWidth="1"/>
    <col min="7" max="7" width="7.140625" style="5" customWidth="1"/>
    <col min="8" max="8" width="7.140625" style="74" customWidth="1"/>
    <col min="9" max="9" width="7.140625" style="5" customWidth="1"/>
    <col min="10" max="10" width="7.140625" style="4" customWidth="1"/>
    <col min="11" max="11" width="7.140625" style="5" customWidth="1"/>
    <col min="12" max="12" width="7.140625" style="74" customWidth="1"/>
    <col min="13" max="13" width="7.140625" style="5" customWidth="1"/>
    <col min="14" max="14" width="7.140625" style="4" customWidth="1"/>
    <col min="15" max="15" width="7.140625" style="5" customWidth="1"/>
    <col min="16" max="16" width="7.140625" style="74" customWidth="1"/>
    <col min="17" max="17" width="7.140625" style="5" customWidth="1"/>
    <col min="18" max="18" width="7.140625" style="4" customWidth="1"/>
    <col min="19" max="19" width="7.140625" style="5" customWidth="1"/>
    <col min="20" max="20" width="7.140625" style="74" customWidth="1"/>
    <col min="21" max="21" width="7.140625" style="5" customWidth="1"/>
    <col min="22" max="22" width="7.140625" style="4" customWidth="1"/>
    <col min="23" max="23" width="7.140625" style="5" customWidth="1"/>
    <col min="24" max="24" width="7.140625" style="74" customWidth="1"/>
    <col min="25" max="25" width="7.140625" style="5" customWidth="1"/>
    <col min="26" max="26" width="7.140625" style="4" customWidth="1"/>
    <col min="27" max="27" width="7.140625" style="5" customWidth="1"/>
    <col min="28" max="28" width="7.28515625" style="74" customWidth="1"/>
    <col min="29" max="29" width="7.140625" style="5" customWidth="1"/>
    <col min="30" max="30" width="7.140625" style="4" customWidth="1"/>
    <col min="31" max="31" width="7.140625" style="5" customWidth="1"/>
    <col min="32" max="32" width="7.140625" style="74" customWidth="1"/>
    <col min="33" max="33" width="7.140625" style="5" customWidth="1"/>
    <col min="34" max="34" width="7.140625" style="4" customWidth="1"/>
    <col min="35" max="35" width="7.140625" style="5" customWidth="1"/>
    <col min="36" max="36" width="7.140625" style="74" customWidth="1"/>
    <col min="37" max="37" width="7.140625" style="5" customWidth="1"/>
    <col min="38" max="38" width="7.140625" style="4" customWidth="1"/>
    <col min="39" max="39" width="7.140625" style="5" customWidth="1"/>
    <col min="40" max="40" width="7.140625" style="74" customWidth="1"/>
    <col min="41" max="41" width="7.140625" style="96" customWidth="1"/>
    <col min="42" max="16384" width="9.140625" style="2"/>
  </cols>
  <sheetData>
    <row r="1" spans="1:41" ht="15" customHeight="1">
      <c r="F1" s="4">
        <v>1</v>
      </c>
      <c r="H1" s="74">
        <v>2</v>
      </c>
      <c r="J1" s="4">
        <v>3</v>
      </c>
      <c r="L1" s="74">
        <v>4</v>
      </c>
      <c r="N1" s="4">
        <v>5</v>
      </c>
      <c r="P1" s="74">
        <v>6</v>
      </c>
      <c r="R1" s="4">
        <v>7</v>
      </c>
      <c r="T1" s="74">
        <v>8</v>
      </c>
      <c r="V1" s="4">
        <v>9</v>
      </c>
      <c r="X1" s="74">
        <v>10</v>
      </c>
      <c r="Z1" s="4">
        <v>11</v>
      </c>
      <c r="AB1" s="74">
        <v>12</v>
      </c>
      <c r="AD1" s="4">
        <v>13</v>
      </c>
      <c r="AF1" s="74">
        <v>14</v>
      </c>
      <c r="AH1" s="4">
        <v>15</v>
      </c>
      <c r="AJ1" s="74">
        <v>16</v>
      </c>
      <c r="AL1" s="4">
        <v>17</v>
      </c>
      <c r="AN1" s="74">
        <v>18</v>
      </c>
    </row>
    <row r="2" spans="1:41" ht="15" customHeight="1">
      <c r="F2" s="4" t="s">
        <v>47</v>
      </c>
      <c r="H2" s="74" t="s">
        <v>49</v>
      </c>
      <c r="J2" s="4" t="s">
        <v>36</v>
      </c>
      <c r="L2" s="74" t="s">
        <v>37</v>
      </c>
      <c r="N2" s="4" t="s">
        <v>39</v>
      </c>
      <c r="P2" s="74" t="s">
        <v>53</v>
      </c>
      <c r="R2" s="4" t="s">
        <v>55</v>
      </c>
      <c r="T2" s="74" t="s">
        <v>43</v>
      </c>
      <c r="V2" s="4" t="s">
        <v>40</v>
      </c>
      <c r="X2" s="74" t="s">
        <v>59</v>
      </c>
      <c r="Z2" s="4" t="s">
        <v>392</v>
      </c>
      <c r="AB2" s="74" t="s">
        <v>44</v>
      </c>
      <c r="AD2" s="4" t="s">
        <v>45</v>
      </c>
      <c r="AF2" s="74" t="s">
        <v>38</v>
      </c>
      <c r="AH2" s="4" t="s">
        <v>398</v>
      </c>
      <c r="AJ2" s="74" t="s">
        <v>400</v>
      </c>
      <c r="AL2" s="4" t="s">
        <v>40</v>
      </c>
      <c r="AN2" s="74" t="s">
        <v>37</v>
      </c>
    </row>
    <row r="3" spans="1:41" s="70" customFormat="1" ht="15" customHeight="1">
      <c r="A3" s="69"/>
      <c r="D3" s="71"/>
      <c r="F3" s="72" t="s">
        <v>48</v>
      </c>
      <c r="G3" s="73"/>
      <c r="H3" s="75" t="s">
        <v>50</v>
      </c>
      <c r="I3" s="73"/>
      <c r="J3" s="72" t="s">
        <v>51</v>
      </c>
      <c r="K3" s="73"/>
      <c r="L3" s="75" t="s">
        <v>52</v>
      </c>
      <c r="M3" s="73"/>
      <c r="N3" s="72" t="s">
        <v>251</v>
      </c>
      <c r="O3" s="73"/>
      <c r="P3" s="75" t="s">
        <v>54</v>
      </c>
      <c r="Q3" s="73"/>
      <c r="R3" s="72" t="s">
        <v>56</v>
      </c>
      <c r="S3" s="73"/>
      <c r="T3" s="75" t="s">
        <v>57</v>
      </c>
      <c r="U3" s="73"/>
      <c r="V3" s="72" t="s">
        <v>58</v>
      </c>
      <c r="W3" s="73"/>
      <c r="X3" s="75" t="s">
        <v>60</v>
      </c>
      <c r="Y3" s="73"/>
      <c r="Z3" s="72" t="s">
        <v>61</v>
      </c>
      <c r="AA3" s="73"/>
      <c r="AB3" s="75" t="s">
        <v>62</v>
      </c>
      <c r="AC3" s="73"/>
      <c r="AD3" s="72" t="s">
        <v>63</v>
      </c>
      <c r="AE3" s="73"/>
      <c r="AF3" s="75" t="s">
        <v>64</v>
      </c>
      <c r="AG3" s="73"/>
      <c r="AH3" s="72" t="s">
        <v>399</v>
      </c>
      <c r="AI3" s="73"/>
      <c r="AJ3" s="75" t="s">
        <v>401</v>
      </c>
      <c r="AK3" s="73"/>
      <c r="AL3" s="72" t="s">
        <v>65</v>
      </c>
      <c r="AM3" s="73"/>
      <c r="AN3" s="75" t="s">
        <v>66</v>
      </c>
      <c r="AO3" s="97"/>
    </row>
    <row r="4" spans="1:41" s="7" customFormat="1" ht="15" customHeight="1" thickBot="1">
      <c r="A4" s="6"/>
      <c r="D4" s="8"/>
      <c r="F4" s="9">
        <v>32</v>
      </c>
      <c r="G4" s="10"/>
      <c r="H4" s="76">
        <v>35</v>
      </c>
      <c r="I4" s="10"/>
      <c r="J4" s="9">
        <v>30</v>
      </c>
      <c r="K4" s="10"/>
      <c r="L4" s="76">
        <v>30</v>
      </c>
      <c r="M4" s="10"/>
      <c r="N4" s="9">
        <v>30</v>
      </c>
      <c r="O4" s="10"/>
      <c r="P4" s="76">
        <v>35</v>
      </c>
      <c r="Q4" s="10"/>
      <c r="R4" s="9">
        <v>32</v>
      </c>
      <c r="S4" s="10"/>
      <c r="T4" s="76">
        <v>30</v>
      </c>
      <c r="U4" s="10"/>
      <c r="V4" s="9">
        <v>32</v>
      </c>
      <c r="W4" s="10"/>
      <c r="X4" s="76">
        <v>30</v>
      </c>
      <c r="Y4" s="10"/>
      <c r="Z4" s="9">
        <v>28</v>
      </c>
      <c r="AA4" s="10"/>
      <c r="AB4" s="76">
        <v>30</v>
      </c>
      <c r="AC4" s="10"/>
      <c r="AD4" s="9">
        <v>28</v>
      </c>
      <c r="AE4" s="10"/>
      <c r="AF4" s="76">
        <v>30</v>
      </c>
      <c r="AG4" s="10"/>
      <c r="AH4" s="9">
        <v>28</v>
      </c>
      <c r="AI4" s="10"/>
      <c r="AJ4" s="76">
        <v>28</v>
      </c>
      <c r="AK4" s="10"/>
      <c r="AL4" s="9">
        <v>32</v>
      </c>
      <c r="AM4" s="10"/>
      <c r="AN4" s="76">
        <v>32</v>
      </c>
      <c r="AO4" s="98"/>
    </row>
    <row r="5" spans="1:41" s="18" customFormat="1" ht="15" customHeight="1" thickTop="1">
      <c r="A5" s="11" t="s">
        <v>0</v>
      </c>
      <c r="B5" s="12"/>
      <c r="C5" s="12"/>
      <c r="D5" s="13" t="s">
        <v>33</v>
      </c>
      <c r="E5" s="11" t="s">
        <v>1</v>
      </c>
      <c r="F5" s="11"/>
      <c r="G5" s="65"/>
      <c r="H5" s="11"/>
      <c r="I5" s="65"/>
      <c r="J5" s="14"/>
      <c r="K5" s="15"/>
      <c r="L5" s="16"/>
      <c r="M5" s="17"/>
      <c r="N5" s="16"/>
      <c r="O5" s="17"/>
      <c r="P5" s="16"/>
      <c r="Q5" s="17"/>
      <c r="R5" s="16"/>
      <c r="S5" s="17"/>
      <c r="T5" s="16"/>
      <c r="U5" s="17"/>
      <c r="V5" s="16"/>
      <c r="W5" s="17"/>
      <c r="X5" s="16"/>
      <c r="Y5" s="17"/>
      <c r="Z5" s="16"/>
      <c r="AA5" s="17"/>
      <c r="AB5" s="16"/>
      <c r="AC5" s="17"/>
      <c r="AD5" s="16"/>
      <c r="AE5" s="17"/>
      <c r="AF5" s="16"/>
      <c r="AG5" s="17"/>
      <c r="AH5" s="16"/>
      <c r="AI5" s="17"/>
      <c r="AJ5" s="16"/>
      <c r="AK5" s="17"/>
      <c r="AL5" s="16"/>
      <c r="AM5" s="17"/>
      <c r="AN5" s="16"/>
      <c r="AO5" s="99"/>
    </row>
    <row r="6" spans="1:41" ht="15" customHeight="1">
      <c r="A6" s="19">
        <v>1</v>
      </c>
      <c r="B6" s="20" t="s">
        <v>72</v>
      </c>
      <c r="C6" s="20"/>
      <c r="D6" s="21">
        <f>AVERAGE(O6,S6,W6,AA6,AE6)</f>
        <v>15.53392857142857</v>
      </c>
      <c r="E6" s="22">
        <f>SUM(N6,R6,V6,Z6,AD6)</f>
        <v>150</v>
      </c>
      <c r="F6" s="23"/>
      <c r="H6" s="78">
        <v>27</v>
      </c>
      <c r="I6" s="66">
        <v>14.29</v>
      </c>
      <c r="J6" s="24">
        <v>24</v>
      </c>
      <c r="K6" s="25">
        <v>13.8</v>
      </c>
      <c r="N6" s="4">
        <v>30</v>
      </c>
      <c r="O6" s="5">
        <v>14</v>
      </c>
      <c r="P6" s="74">
        <v>30</v>
      </c>
      <c r="Q6" s="5">
        <v>13.83</v>
      </c>
      <c r="R6" s="4">
        <v>30</v>
      </c>
      <c r="S6" s="5">
        <v>14.5</v>
      </c>
      <c r="T6" s="74">
        <v>24</v>
      </c>
      <c r="U6" s="5">
        <v>13.6</v>
      </c>
      <c r="V6" s="4">
        <v>30</v>
      </c>
      <c r="W6" s="5">
        <v>15.8125</v>
      </c>
      <c r="X6" s="74">
        <v>21</v>
      </c>
      <c r="Y6" s="5">
        <v>15.13</v>
      </c>
      <c r="Z6" s="4">
        <v>30</v>
      </c>
      <c r="AA6" s="5">
        <v>18.642857142857142</v>
      </c>
      <c r="AB6" s="74">
        <v>27</v>
      </c>
      <c r="AC6" s="5">
        <v>15.933333333333334</v>
      </c>
      <c r="AD6" s="4">
        <v>30</v>
      </c>
      <c r="AE6" s="5">
        <v>14.714285714285714</v>
      </c>
      <c r="AF6" s="74">
        <v>24</v>
      </c>
      <c r="AG6" s="5">
        <v>14.533333333333333</v>
      </c>
      <c r="AH6" s="4">
        <v>27</v>
      </c>
      <c r="AI6" s="5">
        <v>15.571428571428571</v>
      </c>
      <c r="AJ6" s="74">
        <v>27</v>
      </c>
      <c r="AK6" s="5">
        <v>13.142857142857142</v>
      </c>
      <c r="AL6" s="4">
        <v>24</v>
      </c>
      <c r="AM6" s="5">
        <v>14.0625</v>
      </c>
    </row>
    <row r="7" spans="1:41" ht="15" customHeight="1">
      <c r="A7" s="19">
        <v>2</v>
      </c>
      <c r="B7" s="20" t="s">
        <v>334</v>
      </c>
      <c r="C7" s="20"/>
      <c r="D7" s="21">
        <f>AVERAGE(U7,Y7,AG7,AI7,AM7)</f>
        <v>15.437619047619048</v>
      </c>
      <c r="E7" s="22">
        <f>SUM(T7,X7,AF7,AH7,AL7)</f>
        <v>141</v>
      </c>
      <c r="F7" s="23"/>
      <c r="H7" s="78"/>
      <c r="I7" s="66"/>
      <c r="J7" s="24"/>
      <c r="K7" s="25"/>
      <c r="T7" s="74">
        <v>30</v>
      </c>
      <c r="U7" s="5">
        <v>15</v>
      </c>
      <c r="V7" s="4">
        <v>24</v>
      </c>
      <c r="W7" s="5">
        <v>15.25</v>
      </c>
      <c r="X7" s="74">
        <v>24</v>
      </c>
      <c r="Y7" s="5">
        <v>16</v>
      </c>
      <c r="AF7" s="74">
        <v>30</v>
      </c>
      <c r="AG7" s="5">
        <v>15.866666666666667</v>
      </c>
      <c r="AH7" s="4">
        <v>30</v>
      </c>
      <c r="AI7" s="5">
        <v>16.071428571428573</v>
      </c>
      <c r="AL7" s="4">
        <v>27</v>
      </c>
      <c r="AM7" s="5">
        <v>14.25</v>
      </c>
    </row>
    <row r="8" spans="1:41" ht="15" customHeight="1">
      <c r="A8" s="19">
        <v>3</v>
      </c>
      <c r="B8" s="20" t="s">
        <v>252</v>
      </c>
      <c r="C8" s="20"/>
      <c r="D8" s="21">
        <f>AVERAGE(O8,W8,AC8,AK8,AM8)</f>
        <v>14.834285714285713</v>
      </c>
      <c r="E8" s="22">
        <f>SUM(N8,V8,AB8,AJ8,AL8)</f>
        <v>141</v>
      </c>
      <c r="F8" s="23"/>
      <c r="H8" s="78"/>
      <c r="I8" s="66"/>
      <c r="J8" s="24"/>
      <c r="K8" s="25"/>
      <c r="N8" s="4">
        <v>24</v>
      </c>
      <c r="O8" s="5">
        <v>13.133333333333333</v>
      </c>
      <c r="V8" s="4">
        <v>27</v>
      </c>
      <c r="W8" s="5">
        <v>15.6875</v>
      </c>
      <c r="AB8" s="74">
        <v>30</v>
      </c>
      <c r="AC8" s="5">
        <v>16.466666666666665</v>
      </c>
      <c r="AJ8" s="74">
        <v>30</v>
      </c>
      <c r="AK8" s="5">
        <v>14.571428571428571</v>
      </c>
      <c r="AL8" s="4">
        <v>30</v>
      </c>
      <c r="AM8" s="5">
        <v>14.3125</v>
      </c>
    </row>
    <row r="9" spans="1:41" ht="15" customHeight="1">
      <c r="A9" s="19">
        <v>4</v>
      </c>
      <c r="B9" s="20" t="s">
        <v>73</v>
      </c>
      <c r="C9" s="20"/>
      <c r="D9" s="21">
        <f>AVERAGE(M9,U9,Y9,AA9,AG9)</f>
        <v>14.47904761904762</v>
      </c>
      <c r="E9" s="22">
        <f>SUM(L9,T9,X9,Z9,AF9)</f>
        <v>138</v>
      </c>
      <c r="F9" s="23"/>
      <c r="H9" s="78">
        <v>24</v>
      </c>
      <c r="I9" s="66">
        <v>12.11</v>
      </c>
      <c r="J9" s="24">
        <v>18</v>
      </c>
      <c r="K9" s="25">
        <v>12.6</v>
      </c>
      <c r="L9" s="74">
        <v>30</v>
      </c>
      <c r="M9" s="5">
        <v>12.533333333333333</v>
      </c>
      <c r="N9" s="4">
        <v>27</v>
      </c>
      <c r="O9" s="5">
        <v>13.333333333333334</v>
      </c>
      <c r="P9" s="74">
        <v>27</v>
      </c>
      <c r="Q9" s="5">
        <v>13.14</v>
      </c>
      <c r="R9" s="4">
        <v>24</v>
      </c>
      <c r="S9" s="5">
        <v>13.125</v>
      </c>
      <c r="T9" s="74">
        <v>27</v>
      </c>
      <c r="U9" s="5">
        <v>13.8</v>
      </c>
      <c r="V9" s="4">
        <v>21</v>
      </c>
      <c r="W9" s="5">
        <v>13.125</v>
      </c>
      <c r="X9" s="74">
        <v>27</v>
      </c>
      <c r="Y9" s="5">
        <v>16.399999999999999</v>
      </c>
      <c r="Z9" s="4">
        <v>27</v>
      </c>
      <c r="AA9" s="5">
        <v>13.928571428571429</v>
      </c>
      <c r="AB9" s="74">
        <v>24</v>
      </c>
      <c r="AC9" s="5">
        <v>12.133333333333333</v>
      </c>
      <c r="AF9" s="74">
        <v>27</v>
      </c>
      <c r="AG9" s="5">
        <v>15.733333333333333</v>
      </c>
      <c r="AH9" s="4">
        <v>21</v>
      </c>
      <c r="AI9" s="5">
        <v>13.642857142857142</v>
      </c>
      <c r="AJ9" s="74">
        <v>24</v>
      </c>
      <c r="AK9" s="5">
        <v>11.857142857142858</v>
      </c>
      <c r="AL9" s="4">
        <v>21</v>
      </c>
      <c r="AM9" s="5">
        <v>12.875</v>
      </c>
    </row>
    <row r="10" spans="1:41" ht="15" customHeight="1">
      <c r="A10" s="19">
        <v>5</v>
      </c>
      <c r="B10" s="20" t="s">
        <v>74</v>
      </c>
      <c r="C10" s="20"/>
      <c r="D10" s="21">
        <f>AVERAGE(I10,K10,M10,Q10,S10)</f>
        <v>12.231666666666666</v>
      </c>
      <c r="E10" s="22">
        <f>SUM(H10,J10,L10,P10,R10)</f>
        <v>114</v>
      </c>
      <c r="F10" s="23"/>
      <c r="H10" s="78">
        <v>21</v>
      </c>
      <c r="I10" s="66">
        <v>11.54</v>
      </c>
      <c r="J10" s="24">
        <v>15</v>
      </c>
      <c r="K10" s="25">
        <v>11.933333333333334</v>
      </c>
      <c r="L10" s="74">
        <v>27</v>
      </c>
      <c r="M10" s="5">
        <v>10.8</v>
      </c>
      <c r="P10" s="74">
        <v>24</v>
      </c>
      <c r="Q10" s="5">
        <v>12.51</v>
      </c>
      <c r="R10" s="4">
        <v>27</v>
      </c>
      <c r="S10" s="5">
        <v>14.375</v>
      </c>
    </row>
    <row r="11" spans="1:41" ht="15" customHeight="1">
      <c r="A11" s="19">
        <v>6</v>
      </c>
      <c r="B11" s="20" t="s">
        <v>71</v>
      </c>
      <c r="C11" s="20"/>
      <c r="D11" s="21">
        <f>AVERAGE(I11,Y11)</f>
        <v>17.25</v>
      </c>
      <c r="E11" s="22">
        <f>SUM(H11,X11)</f>
        <v>60</v>
      </c>
      <c r="F11" s="23"/>
      <c r="G11" s="66"/>
      <c r="H11" s="78">
        <v>30</v>
      </c>
      <c r="I11" s="66">
        <v>16.57</v>
      </c>
      <c r="J11" s="24"/>
      <c r="K11" s="25"/>
      <c r="X11" s="74">
        <v>30</v>
      </c>
      <c r="Y11" s="5">
        <v>17.93</v>
      </c>
    </row>
    <row r="12" spans="1:41" ht="15" customHeight="1">
      <c r="A12" s="19">
        <v>7</v>
      </c>
      <c r="B12" s="20" t="s">
        <v>170</v>
      </c>
      <c r="C12" s="20"/>
      <c r="D12" s="21">
        <f>AVERAGE(K12,AI12,AK12)</f>
        <v>14.114285714285714</v>
      </c>
      <c r="E12" s="22">
        <f>SUM(J12,AH12,AJ12)</f>
        <v>51</v>
      </c>
      <c r="F12" s="23"/>
      <c r="H12" s="78"/>
      <c r="I12" s="66"/>
      <c r="J12" s="24">
        <v>27</v>
      </c>
      <c r="K12" s="25">
        <v>13.8</v>
      </c>
      <c r="AH12" s="4">
        <v>24</v>
      </c>
      <c r="AI12" s="5">
        <v>14.428571428571429</v>
      </c>
    </row>
    <row r="13" spans="1:41" ht="15" customHeight="1">
      <c r="A13" s="19">
        <v>8</v>
      </c>
      <c r="B13" s="20" t="s">
        <v>169</v>
      </c>
      <c r="C13" s="20"/>
      <c r="D13" s="21">
        <f>AVERAGE(G13,I13,K13,M13,O13,Q13,S13,U13,W13,Y13,AA13,AC13,AE13,AG13,AI13,AK13)</f>
        <v>15.933333333333334</v>
      </c>
      <c r="E13" s="22">
        <f>SUM(F13,H13,J13,L13,N13,P13,R13,T13,V13,X13,Z13,AB13,AD13,AF13,AH13,AJ13)</f>
        <v>30</v>
      </c>
      <c r="F13" s="23"/>
      <c r="H13" s="78"/>
      <c r="I13" s="66"/>
      <c r="J13" s="24">
        <v>30</v>
      </c>
      <c r="K13" s="25">
        <v>15.933333333333334</v>
      </c>
    </row>
    <row r="14" spans="1:41" ht="15" customHeight="1">
      <c r="A14" s="19">
        <v>9</v>
      </c>
      <c r="B14" s="20" t="s">
        <v>171</v>
      </c>
      <c r="C14" s="20"/>
      <c r="D14" s="21">
        <f>AVERAGE(G14,I14,K14,M14,O14,Q14,S14,U14,W14,Y14,AA14,AC14,AE14,AG14,AI14,AK14)</f>
        <v>13.066666666666666</v>
      </c>
      <c r="E14" s="22">
        <f>SUM(F14,H14,J14,L14,N14,P14,R14,T14,V14,X14,Z14,AB14,AD14,AF14,AH14,AJ14)</f>
        <v>21</v>
      </c>
      <c r="F14" s="23"/>
      <c r="H14" s="78"/>
      <c r="I14" s="66"/>
      <c r="J14" s="24">
        <v>21</v>
      </c>
      <c r="K14" s="25">
        <v>13.066666666666666</v>
      </c>
    </row>
    <row r="15" spans="1:41" ht="15" customHeight="1">
      <c r="A15" s="19">
        <v>10</v>
      </c>
      <c r="B15" s="20" t="s">
        <v>397</v>
      </c>
      <c r="C15" s="20"/>
      <c r="D15" s="21">
        <f>AVERAGE(AG15,AI15,AK15)</f>
        <v>9.3333333333333339</v>
      </c>
      <c r="E15" s="22">
        <f>SUM(AF15,AH15,AJ15)</f>
        <v>21</v>
      </c>
      <c r="F15" s="23"/>
      <c r="H15" s="78"/>
      <c r="I15" s="66"/>
      <c r="J15" s="24"/>
      <c r="K15" s="25"/>
      <c r="AF15" s="74">
        <v>21</v>
      </c>
      <c r="AG15" s="5">
        <v>9.3333333333333339</v>
      </c>
    </row>
    <row r="16" spans="1:41" ht="15" customHeight="1">
      <c r="A16" s="19">
        <v>11</v>
      </c>
      <c r="B16" s="20" t="s">
        <v>354</v>
      </c>
      <c r="C16" s="20"/>
      <c r="D16" s="21">
        <f>AVERAGE(Y16,AA16,AC16,AE16,AG16,AI16,AK16)</f>
        <v>15</v>
      </c>
      <c r="E16" s="22">
        <f>SUM(X16,Z16,AB16,AD16,AF16,AH16,AJ16)</f>
        <v>18</v>
      </c>
      <c r="F16" s="23"/>
      <c r="H16" s="78"/>
      <c r="I16" s="66"/>
      <c r="J16" s="24"/>
      <c r="K16" s="25"/>
      <c r="X16" s="74">
        <v>18</v>
      </c>
      <c r="Y16" s="5">
        <v>15</v>
      </c>
    </row>
    <row r="17" spans="1:41" ht="15" customHeight="1">
      <c r="A17" s="19"/>
      <c r="B17" s="20"/>
      <c r="C17" s="20"/>
      <c r="D17" s="21">
        <f>AVERAGE(G17,I17,K17,M17,O17,Q17,S17,U17,W17,Y17,AA17,AC17,AE17,AG17,AI17,AK17,AM17,AO17)</f>
        <v>0</v>
      </c>
      <c r="E17" s="22">
        <f>SUM(F17,H17,J17,L17,N17,P17,R17,T17,V17,X17,Z17,AB17,AD17,AF17,AH17,AJ17,AL17,AN17)</f>
        <v>0</v>
      </c>
      <c r="F17" s="23"/>
      <c r="G17" s="5">
        <v>0</v>
      </c>
      <c r="H17" s="78"/>
      <c r="I17" s="66"/>
      <c r="J17" s="24"/>
      <c r="K17" s="25"/>
    </row>
    <row r="18" spans="1:41" s="7" customFormat="1" ht="15" customHeight="1" thickBot="1">
      <c r="A18" s="26"/>
      <c r="B18" s="27"/>
      <c r="C18" s="27"/>
      <c r="D18" s="28"/>
      <c r="E18" s="29"/>
      <c r="F18" s="30"/>
      <c r="G18" s="10"/>
      <c r="H18" s="79"/>
      <c r="I18" s="67"/>
      <c r="J18" s="31"/>
      <c r="K18" s="32"/>
      <c r="L18" s="76"/>
      <c r="M18" s="10"/>
      <c r="N18" s="9"/>
      <c r="O18" s="10"/>
      <c r="P18" s="76"/>
      <c r="Q18" s="10"/>
      <c r="R18" s="9"/>
      <c r="S18" s="10"/>
      <c r="T18" s="76"/>
      <c r="U18" s="10"/>
      <c r="V18" s="9"/>
      <c r="W18" s="10"/>
      <c r="X18" s="76"/>
      <c r="Y18" s="10"/>
      <c r="Z18" s="9"/>
      <c r="AA18" s="10"/>
      <c r="AB18" s="76"/>
      <c r="AC18" s="10"/>
      <c r="AD18" s="9"/>
      <c r="AE18" s="10"/>
      <c r="AF18" s="76"/>
      <c r="AG18" s="10"/>
      <c r="AH18" s="9"/>
      <c r="AI18" s="10"/>
      <c r="AJ18" s="76"/>
      <c r="AK18" s="10"/>
      <c r="AL18" s="9"/>
      <c r="AM18" s="10"/>
      <c r="AN18" s="76"/>
      <c r="AO18" s="98"/>
    </row>
    <row r="19" spans="1:41" s="18" customFormat="1" ht="15" customHeight="1" thickTop="1">
      <c r="A19" s="11" t="s">
        <v>2</v>
      </c>
      <c r="B19" s="12"/>
      <c r="C19" s="12"/>
      <c r="D19" s="13" t="s">
        <v>33</v>
      </c>
      <c r="E19" s="11" t="s">
        <v>1</v>
      </c>
      <c r="F19" s="11"/>
      <c r="G19" s="65"/>
      <c r="H19" s="11"/>
      <c r="I19" s="65"/>
      <c r="J19" s="14"/>
      <c r="K19" s="15"/>
      <c r="L19" s="16"/>
      <c r="M19" s="17"/>
      <c r="N19" s="16"/>
      <c r="O19" s="17"/>
      <c r="P19" s="16"/>
      <c r="Q19" s="17"/>
      <c r="R19" s="16"/>
      <c r="S19" s="17"/>
      <c r="T19" s="16"/>
      <c r="U19" s="17"/>
      <c r="V19" s="16"/>
      <c r="W19" s="17"/>
      <c r="X19" s="16"/>
      <c r="Y19" s="17"/>
      <c r="Z19" s="16"/>
      <c r="AA19" s="17"/>
      <c r="AB19" s="16"/>
      <c r="AC19" s="17"/>
      <c r="AD19" s="16"/>
      <c r="AE19" s="17"/>
      <c r="AF19" s="16"/>
      <c r="AG19" s="17"/>
      <c r="AH19" s="16"/>
      <c r="AI19" s="17"/>
      <c r="AJ19" s="16"/>
      <c r="AK19" s="17"/>
      <c r="AL19" s="16"/>
      <c r="AM19" s="17"/>
      <c r="AN19" s="16"/>
      <c r="AO19" s="99"/>
    </row>
    <row r="20" spans="1:41" ht="15" customHeight="1">
      <c r="A20" s="19">
        <v>1</v>
      </c>
      <c r="B20" s="20" t="s">
        <v>408</v>
      </c>
      <c r="C20" s="20"/>
      <c r="D20" s="21">
        <f>AVERAGE(AI20,AM20,AO20)</f>
        <v>13.357142857142858</v>
      </c>
      <c r="E20" s="22">
        <f>SUM(AH20,AL20,AN20)</f>
        <v>30</v>
      </c>
      <c r="F20" s="23"/>
      <c r="G20" s="66"/>
      <c r="H20" s="78"/>
      <c r="I20" s="66"/>
      <c r="J20" s="24"/>
      <c r="K20" s="25"/>
      <c r="AH20" s="4">
        <v>30</v>
      </c>
      <c r="AI20" s="5">
        <v>13.357142857142858</v>
      </c>
    </row>
    <row r="21" spans="1:41" ht="15" customHeight="1">
      <c r="A21" s="19">
        <v>2</v>
      </c>
      <c r="B21" s="20"/>
      <c r="C21" s="20"/>
      <c r="D21" s="21">
        <f t="shared" ref="D21" si="0">AVERAGE(G21,I21,K21,M21,O21,Q21,S21,U21,W21,Y21,AA21,AC21,AE21,AG21,AI21,AK21,AM21,AO21)</f>
        <v>0</v>
      </c>
      <c r="E21" s="22">
        <f t="shared" ref="E21" si="1">SUM(F21,H21,J21,L21,N21,P21,R21,T21,V21,X21,Z21,AB21,AD21,AF21,AH21,AJ21,AL21,AN21)</f>
        <v>0</v>
      </c>
      <c r="F21" s="23"/>
      <c r="G21" s="66">
        <v>0</v>
      </c>
      <c r="H21" s="78"/>
      <c r="I21" s="66"/>
      <c r="J21" s="24"/>
      <c r="K21" s="25"/>
    </row>
    <row r="22" spans="1:41" s="7" customFormat="1" ht="15" customHeight="1" thickBot="1">
      <c r="A22" s="26"/>
      <c r="B22" s="27"/>
      <c r="C22" s="27"/>
      <c r="D22" s="33"/>
      <c r="E22" s="27"/>
      <c r="F22" s="30"/>
      <c r="G22" s="67"/>
      <c r="H22" s="79"/>
      <c r="I22" s="67"/>
      <c r="J22" s="31"/>
      <c r="K22" s="32"/>
      <c r="L22" s="76"/>
      <c r="M22" s="10"/>
      <c r="N22" s="9"/>
      <c r="O22" s="10"/>
      <c r="P22" s="76"/>
      <c r="Q22" s="10"/>
      <c r="R22" s="9"/>
      <c r="S22" s="10"/>
      <c r="T22" s="76"/>
      <c r="U22" s="10"/>
      <c r="V22" s="9"/>
      <c r="W22" s="10"/>
      <c r="X22" s="76"/>
      <c r="Y22" s="10"/>
      <c r="Z22" s="9"/>
      <c r="AA22" s="10"/>
      <c r="AB22" s="76"/>
      <c r="AC22" s="10"/>
      <c r="AD22" s="9"/>
      <c r="AE22" s="10"/>
      <c r="AF22" s="76"/>
      <c r="AG22" s="10"/>
      <c r="AH22" s="9"/>
      <c r="AI22" s="10"/>
      <c r="AJ22" s="76"/>
      <c r="AK22" s="10"/>
      <c r="AL22" s="9"/>
      <c r="AM22" s="10"/>
      <c r="AN22" s="76"/>
      <c r="AO22" s="98"/>
    </row>
    <row r="23" spans="1:41" s="18" customFormat="1" ht="15" customHeight="1" thickTop="1">
      <c r="A23" s="11" t="s">
        <v>4</v>
      </c>
      <c r="B23" s="12" t="s">
        <v>5</v>
      </c>
      <c r="C23" s="12"/>
      <c r="D23" s="13" t="s">
        <v>33</v>
      </c>
      <c r="E23" s="11" t="s">
        <v>1</v>
      </c>
      <c r="F23" s="11"/>
      <c r="G23" s="65"/>
      <c r="H23" s="11"/>
      <c r="I23" s="65"/>
      <c r="J23" s="14"/>
      <c r="K23" s="15"/>
      <c r="L23" s="16"/>
      <c r="M23" s="17"/>
      <c r="N23" s="16"/>
      <c r="O23" s="17"/>
      <c r="P23" s="16"/>
      <c r="Q23" s="17"/>
      <c r="R23" s="16"/>
      <c r="S23" s="17"/>
      <c r="T23" s="16"/>
      <c r="U23" s="17"/>
      <c r="V23" s="16"/>
      <c r="W23" s="17"/>
      <c r="X23" s="16"/>
      <c r="Y23" s="17"/>
      <c r="Z23" s="16"/>
      <c r="AA23" s="17"/>
      <c r="AB23" s="16"/>
      <c r="AC23" s="17"/>
      <c r="AD23" s="16"/>
      <c r="AE23" s="17"/>
      <c r="AF23" s="16"/>
      <c r="AG23" s="17"/>
      <c r="AH23" s="16"/>
      <c r="AI23" s="17"/>
      <c r="AJ23" s="16"/>
      <c r="AK23" s="17"/>
      <c r="AL23" s="16"/>
      <c r="AM23" s="17"/>
      <c r="AN23" s="16"/>
      <c r="AO23" s="99"/>
    </row>
    <row r="24" spans="1:41" ht="15" customHeight="1">
      <c r="A24" s="19">
        <v>1</v>
      </c>
      <c r="B24" s="20" t="s">
        <v>172</v>
      </c>
      <c r="C24" s="20"/>
      <c r="D24" s="21">
        <f>AVERAGE(K24,Q24,W24,Y24,AC24)</f>
        <v>7.6193333333333344</v>
      </c>
      <c r="E24" s="22">
        <f>SUM(J24,P24,V24,X24,AB24)</f>
        <v>150</v>
      </c>
      <c r="F24" s="23"/>
      <c r="H24" s="78"/>
      <c r="I24" s="66"/>
      <c r="J24" s="23">
        <v>30</v>
      </c>
      <c r="K24" s="66">
        <v>6.9666666666666668</v>
      </c>
      <c r="P24" s="74">
        <v>30</v>
      </c>
      <c r="Q24" s="5">
        <v>7.63</v>
      </c>
      <c r="V24" s="4">
        <v>30</v>
      </c>
      <c r="W24" s="5">
        <v>7.75</v>
      </c>
      <c r="X24" s="74">
        <v>30</v>
      </c>
      <c r="Y24" s="5">
        <v>8.15</v>
      </c>
      <c r="AB24" s="74">
        <v>30</v>
      </c>
      <c r="AC24" s="5">
        <v>7.6</v>
      </c>
      <c r="AH24" s="4">
        <v>30</v>
      </c>
      <c r="AI24" s="5">
        <v>6.7321428571428568</v>
      </c>
      <c r="AJ24" s="74">
        <v>30</v>
      </c>
      <c r="AK24" s="5">
        <v>6.9642857142857144</v>
      </c>
      <c r="AL24" s="4">
        <v>30</v>
      </c>
      <c r="AM24" s="5">
        <v>6.8125</v>
      </c>
    </row>
    <row r="25" spans="1:41" ht="15" customHeight="1">
      <c r="A25" s="19">
        <v>2</v>
      </c>
      <c r="B25" s="20" t="s">
        <v>75</v>
      </c>
      <c r="C25" s="20"/>
      <c r="D25" s="21">
        <f>AVERAGE(I25,U25,AE25,AI25,AM25)</f>
        <v>6.4561964285714284</v>
      </c>
      <c r="E25" s="22">
        <f>SUM(H25,T25,AD25,AH25,AL25)</f>
        <v>144</v>
      </c>
      <c r="F25" s="23"/>
      <c r="H25" s="78">
        <v>30</v>
      </c>
      <c r="I25" s="66">
        <v>6.41</v>
      </c>
      <c r="J25" s="24">
        <v>27</v>
      </c>
      <c r="K25" s="25">
        <v>5.5666666666666664</v>
      </c>
      <c r="T25" s="74">
        <v>30</v>
      </c>
      <c r="U25" s="5">
        <v>6.65</v>
      </c>
      <c r="V25" s="4">
        <v>27</v>
      </c>
      <c r="W25" s="5">
        <v>6.015625</v>
      </c>
      <c r="AD25" s="4">
        <v>30</v>
      </c>
      <c r="AE25" s="5">
        <v>6.3392857142857144</v>
      </c>
      <c r="AH25" s="4">
        <v>27</v>
      </c>
      <c r="AI25" s="5">
        <v>6.4285714285714288</v>
      </c>
      <c r="AL25" s="4">
        <v>27</v>
      </c>
      <c r="AM25" s="5">
        <v>6.453125</v>
      </c>
    </row>
    <row r="26" spans="1:41" ht="15" customHeight="1">
      <c r="A26" s="19">
        <v>3</v>
      </c>
      <c r="B26" s="20" t="s">
        <v>173</v>
      </c>
      <c r="C26" s="20"/>
      <c r="D26" s="21">
        <f>AVERAGE(K26,S26,Y26,AC26)</f>
        <v>5.6503125000000001</v>
      </c>
      <c r="E26" s="22">
        <f>SUM(J26,R26,X26,AB26)</f>
        <v>108</v>
      </c>
      <c r="F26" s="23"/>
      <c r="H26" s="78"/>
      <c r="I26" s="66"/>
      <c r="J26" s="24">
        <v>24</v>
      </c>
      <c r="K26" s="25">
        <v>4.7833333333333332</v>
      </c>
      <c r="R26" s="4">
        <v>30</v>
      </c>
      <c r="S26" s="5">
        <v>5.53125</v>
      </c>
      <c r="X26" s="74">
        <v>27</v>
      </c>
      <c r="Y26" s="5">
        <v>6.67</v>
      </c>
      <c r="AB26" s="74">
        <v>27</v>
      </c>
      <c r="AC26" s="5">
        <v>5.6166666666666663</v>
      </c>
    </row>
    <row r="27" spans="1:41" ht="15" customHeight="1">
      <c r="A27" s="19">
        <v>4</v>
      </c>
      <c r="B27" s="20" t="s">
        <v>76</v>
      </c>
      <c r="C27" s="20"/>
      <c r="D27" s="21">
        <f>AVERAGE(I27,O27,S27,W27)</f>
        <v>4.4352604166666669</v>
      </c>
      <c r="E27" s="22">
        <f>SUM(H27,N27,R27,V27)</f>
        <v>108</v>
      </c>
      <c r="F27" s="23"/>
      <c r="G27" s="66"/>
      <c r="H27" s="78">
        <v>27</v>
      </c>
      <c r="I27" s="66">
        <v>3.69</v>
      </c>
      <c r="J27" s="24"/>
      <c r="K27" s="25"/>
      <c r="N27" s="4">
        <v>30</v>
      </c>
      <c r="O27" s="5">
        <v>5.0666666666666664</v>
      </c>
      <c r="R27" s="4">
        <v>27</v>
      </c>
      <c r="S27" s="5">
        <v>4.1875</v>
      </c>
      <c r="V27" s="4">
        <v>24</v>
      </c>
      <c r="W27" s="5">
        <v>4.796875</v>
      </c>
    </row>
    <row r="28" spans="1:41" ht="15" customHeight="1">
      <c r="A28" s="19">
        <v>5</v>
      </c>
      <c r="B28" s="20" t="s">
        <v>174</v>
      </c>
      <c r="C28" s="20"/>
      <c r="D28" s="21">
        <f>AVERAGE(K28,M28,O28,U28)</f>
        <v>4.354166666666667</v>
      </c>
      <c r="E28" s="22">
        <f>SUM(J28,L28,N28,T28)</f>
        <v>105</v>
      </c>
      <c r="F28" s="23"/>
      <c r="H28" s="78"/>
      <c r="I28" s="66"/>
      <c r="J28" s="24">
        <v>21</v>
      </c>
      <c r="K28" s="25">
        <v>3.7666666666666666</v>
      </c>
      <c r="L28" s="74">
        <v>30</v>
      </c>
      <c r="M28" s="5">
        <v>3.9166666666666665</v>
      </c>
      <c r="N28" s="4">
        <v>27</v>
      </c>
      <c r="O28" s="5">
        <v>4.5999999999999996</v>
      </c>
      <c r="T28" s="74">
        <v>27</v>
      </c>
      <c r="U28" s="5">
        <v>5.1333333333333337</v>
      </c>
    </row>
    <row r="29" spans="1:41" ht="15" customHeight="1">
      <c r="A29" s="19">
        <v>6</v>
      </c>
      <c r="B29" s="20" t="s">
        <v>409</v>
      </c>
      <c r="C29" s="20"/>
      <c r="D29" s="21">
        <f>AVERAGE(AI29,AM29)</f>
        <v>4.4174107142857144</v>
      </c>
      <c r="E29" s="22">
        <f>SUM(AH29,AL29)</f>
        <v>48</v>
      </c>
      <c r="F29" s="23"/>
      <c r="H29" s="78"/>
      <c r="I29" s="66"/>
      <c r="J29" s="24"/>
      <c r="K29" s="25"/>
      <c r="AH29" s="4">
        <v>24</v>
      </c>
      <c r="AI29" s="5">
        <v>4.5535714285714288</v>
      </c>
      <c r="AL29" s="4">
        <v>24</v>
      </c>
      <c r="AM29" s="5">
        <v>4.28125</v>
      </c>
    </row>
    <row r="30" spans="1:41" ht="15" customHeight="1">
      <c r="A30" s="19"/>
      <c r="B30" s="20"/>
      <c r="C30" s="20"/>
      <c r="D30" s="21">
        <f>AVERAGE(G30,I30,K30,M30,O30,Q30,S30,U30,W30,Y30,AA30,AC30,AE30,AG30,AI30,AK30,AM30,AO30)</f>
        <v>0</v>
      </c>
      <c r="E30" s="22">
        <f>SUM(F30,H30,J30,L30,N30,P30,R30,T30,V30,X30,Z30,AB30,AD30,AF30,AH30,AJ30,AL30,AN30)</f>
        <v>0</v>
      </c>
      <c r="F30" s="23"/>
      <c r="G30" s="5">
        <v>0</v>
      </c>
      <c r="H30" s="78"/>
      <c r="I30" s="66"/>
      <c r="J30" s="24"/>
      <c r="K30" s="25"/>
    </row>
    <row r="31" spans="1:41" s="7" customFormat="1" ht="15" customHeight="1" thickBot="1">
      <c r="A31" s="34"/>
      <c r="B31" s="35"/>
      <c r="C31" s="35"/>
      <c r="D31" s="36"/>
      <c r="E31" s="35"/>
      <c r="F31" s="37"/>
      <c r="G31" s="68"/>
      <c r="H31" s="80"/>
      <c r="I31" s="68"/>
      <c r="J31" s="38"/>
      <c r="K31" s="39"/>
      <c r="L31" s="76"/>
      <c r="M31" s="10"/>
      <c r="N31" s="9"/>
      <c r="O31" s="10"/>
      <c r="P31" s="76"/>
      <c r="Q31" s="10"/>
      <c r="R31" s="9"/>
      <c r="S31" s="10"/>
      <c r="T31" s="76"/>
      <c r="U31" s="10"/>
      <c r="V31" s="9"/>
      <c r="W31" s="10"/>
      <c r="X31" s="76"/>
      <c r="Y31" s="10"/>
      <c r="Z31" s="9"/>
      <c r="AA31" s="10"/>
      <c r="AB31" s="76"/>
      <c r="AC31" s="10"/>
      <c r="AD31" s="9"/>
      <c r="AE31" s="10"/>
      <c r="AF31" s="76"/>
      <c r="AG31" s="10"/>
      <c r="AH31" s="9"/>
      <c r="AI31" s="10"/>
      <c r="AJ31" s="76"/>
      <c r="AK31" s="10"/>
      <c r="AL31" s="9"/>
      <c r="AM31" s="10"/>
      <c r="AN31" s="76"/>
      <c r="AO31" s="98"/>
    </row>
    <row r="32" spans="1:41" ht="15" customHeight="1" thickTop="1">
      <c r="A32" s="19">
        <v>1</v>
      </c>
      <c r="B32" s="20" t="s">
        <v>253</v>
      </c>
      <c r="C32" s="20"/>
      <c r="D32" s="21">
        <f>AVERAGE(O32,W32,Y32,AE32,AG32)</f>
        <v>8.1638511904761906</v>
      </c>
      <c r="E32" s="22">
        <f>SUM(N32,V32,X32,AD32,AF32)</f>
        <v>147</v>
      </c>
      <c r="F32" s="23"/>
      <c r="G32" s="66"/>
      <c r="H32" s="78"/>
      <c r="I32" s="66"/>
      <c r="J32" s="24"/>
      <c r="K32" s="25"/>
      <c r="N32" s="4">
        <v>30</v>
      </c>
      <c r="O32" s="5">
        <v>7.5666666666666664</v>
      </c>
      <c r="T32" s="74">
        <v>24</v>
      </c>
      <c r="U32" s="5">
        <v>8.1</v>
      </c>
      <c r="V32" s="4">
        <v>30</v>
      </c>
      <c r="W32" s="5">
        <v>8.546875</v>
      </c>
      <c r="X32" s="74">
        <v>27</v>
      </c>
      <c r="Y32" s="5">
        <v>8.77</v>
      </c>
      <c r="AD32" s="4">
        <v>30</v>
      </c>
      <c r="AE32" s="5">
        <v>8.0357142857142865</v>
      </c>
      <c r="AF32" s="74">
        <v>30</v>
      </c>
      <c r="AG32" s="5">
        <v>7.9</v>
      </c>
      <c r="AH32" s="4">
        <v>27</v>
      </c>
      <c r="AI32" s="5">
        <v>8.0535714285714288</v>
      </c>
      <c r="AL32" s="4">
        <v>27</v>
      </c>
      <c r="AM32" s="5">
        <v>8.359375</v>
      </c>
    </row>
    <row r="33" spans="1:39" ht="15" customHeight="1">
      <c r="A33" s="19">
        <v>2</v>
      </c>
      <c r="B33" s="20" t="s">
        <v>78</v>
      </c>
      <c r="C33" s="20"/>
      <c r="D33" s="21">
        <f>AVERAGE(I33,K33,M33,S33,AC33)</f>
        <v>7.4954583333333336</v>
      </c>
      <c r="E33" s="22">
        <f>SUM(H33,J33,L33,R33,AB33)</f>
        <v>141</v>
      </c>
      <c r="F33" s="23"/>
      <c r="G33" s="66"/>
      <c r="H33" s="78">
        <v>27</v>
      </c>
      <c r="I33" s="66">
        <v>7.27</v>
      </c>
      <c r="J33" s="24">
        <v>30</v>
      </c>
      <c r="K33" s="25">
        <v>7.4333333333333336</v>
      </c>
      <c r="L33" s="74">
        <v>27</v>
      </c>
      <c r="M33" s="5">
        <v>7.1333333333333337</v>
      </c>
      <c r="N33" s="4">
        <v>27</v>
      </c>
      <c r="O33" s="5">
        <v>6.8666666666666663</v>
      </c>
      <c r="R33" s="4">
        <v>30</v>
      </c>
      <c r="S33" s="5">
        <v>7.640625</v>
      </c>
      <c r="X33" s="74">
        <v>9</v>
      </c>
      <c r="Y33" s="5">
        <v>7.92</v>
      </c>
      <c r="AB33" s="74">
        <v>27</v>
      </c>
      <c r="AC33" s="5">
        <v>8</v>
      </c>
      <c r="AL33" s="4">
        <v>21</v>
      </c>
      <c r="AM33" s="5">
        <v>7.78125</v>
      </c>
    </row>
    <row r="34" spans="1:39" ht="15" customHeight="1">
      <c r="A34" s="19">
        <v>3</v>
      </c>
      <c r="B34" s="20" t="s">
        <v>175</v>
      </c>
      <c r="C34" s="20"/>
      <c r="D34" s="21">
        <f>AVERAGE(K34,Q34,S34,W34,AG34)</f>
        <v>7.559708333333333</v>
      </c>
      <c r="E34" s="22">
        <f>SUM(J34,P34,R34,V34,AF34)</f>
        <v>138</v>
      </c>
      <c r="F34" s="23"/>
      <c r="G34" s="66"/>
      <c r="H34" s="78"/>
      <c r="I34" s="66"/>
      <c r="J34" s="24">
        <v>27</v>
      </c>
      <c r="K34" s="25">
        <v>7.4</v>
      </c>
      <c r="L34" s="74">
        <v>24</v>
      </c>
      <c r="M34" s="5">
        <v>6.9833333333333334</v>
      </c>
      <c r="P34" s="74">
        <v>30</v>
      </c>
      <c r="Q34" s="5">
        <v>7.56</v>
      </c>
      <c r="R34" s="4">
        <v>27</v>
      </c>
      <c r="S34" s="5">
        <v>7.4375</v>
      </c>
      <c r="V34" s="4">
        <v>27</v>
      </c>
      <c r="W34" s="5">
        <v>8.234375</v>
      </c>
      <c r="AF34" s="74">
        <v>27</v>
      </c>
      <c r="AG34" s="5">
        <v>7.166666666666667</v>
      </c>
      <c r="AH34" s="4">
        <v>18</v>
      </c>
      <c r="AI34" s="5">
        <v>7.3214285714285712</v>
      </c>
      <c r="AL34" s="4">
        <v>18</v>
      </c>
      <c r="AM34" s="5">
        <v>7.46875</v>
      </c>
    </row>
    <row r="35" spans="1:39" ht="15" customHeight="1">
      <c r="A35" s="19">
        <v>4</v>
      </c>
      <c r="B35" s="20" t="s">
        <v>80</v>
      </c>
      <c r="C35" s="20"/>
      <c r="D35" s="21">
        <f>AVERAGE(M35,S35,AA35,AE35,AM35)</f>
        <v>7.315982142857143</v>
      </c>
      <c r="E35" s="22">
        <f>SUM(L35,R35,Z35,AD35,AL35)</f>
        <v>132</v>
      </c>
      <c r="F35" s="23"/>
      <c r="G35" s="66"/>
      <c r="H35" s="78">
        <v>21</v>
      </c>
      <c r="I35" s="66">
        <v>6.83</v>
      </c>
      <c r="J35" s="24">
        <v>15</v>
      </c>
      <c r="K35" s="25">
        <v>6.916666666666667</v>
      </c>
      <c r="L35" s="74">
        <v>30</v>
      </c>
      <c r="M35" s="5">
        <v>7.35</v>
      </c>
      <c r="N35" s="4">
        <v>21</v>
      </c>
      <c r="O35" s="5">
        <v>6.6</v>
      </c>
      <c r="P35" s="74">
        <v>24</v>
      </c>
      <c r="Q35" s="5">
        <v>7.14</v>
      </c>
      <c r="R35" s="4">
        <v>24</v>
      </c>
      <c r="S35" s="5">
        <v>7.34375</v>
      </c>
      <c r="T35" s="74">
        <v>18</v>
      </c>
      <c r="U35" s="5">
        <v>7.55</v>
      </c>
      <c r="V35" s="4">
        <v>18</v>
      </c>
      <c r="W35" s="5">
        <v>7.078125</v>
      </c>
      <c r="X35" s="74">
        <v>21</v>
      </c>
      <c r="Y35" s="5">
        <v>8.32</v>
      </c>
      <c r="Z35" s="4">
        <v>30</v>
      </c>
      <c r="AA35" s="5">
        <v>6.4464285714285712</v>
      </c>
      <c r="AD35" s="4">
        <v>24</v>
      </c>
      <c r="AE35" s="5">
        <v>7.6428571428571432</v>
      </c>
      <c r="AH35" s="4">
        <v>15</v>
      </c>
      <c r="AI35" s="5">
        <v>6.8214285714285712</v>
      </c>
      <c r="AJ35" s="74">
        <v>24</v>
      </c>
      <c r="AK35" s="5">
        <v>6.5714285714285712</v>
      </c>
      <c r="AL35" s="4">
        <v>24</v>
      </c>
      <c r="AM35" s="5">
        <v>7.796875</v>
      </c>
    </row>
    <row r="36" spans="1:39" ht="15" customHeight="1">
      <c r="A36" s="19">
        <v>5</v>
      </c>
      <c r="B36" s="20" t="s">
        <v>81</v>
      </c>
      <c r="C36" s="20"/>
      <c r="D36" s="21">
        <f>AVERAGE(S36,U36,AC36,AI36,AK36)</f>
        <v>7.6240773809523814</v>
      </c>
      <c r="E36" s="22">
        <f>SUM(R36,T36,AB36,AH36,AJ36)</f>
        <v>126</v>
      </c>
      <c r="F36" s="23"/>
      <c r="G36" s="66"/>
      <c r="H36" s="78">
        <v>18</v>
      </c>
      <c r="I36" s="66">
        <v>6.77</v>
      </c>
      <c r="J36" s="24"/>
      <c r="K36" s="25"/>
      <c r="P36" s="74">
        <v>18</v>
      </c>
      <c r="Q36" s="5">
        <v>6.89</v>
      </c>
      <c r="R36" s="4">
        <v>21</v>
      </c>
      <c r="S36" s="5">
        <v>7.265625</v>
      </c>
      <c r="T36" s="74">
        <v>21</v>
      </c>
      <c r="U36" s="5">
        <v>7.6333333333333337</v>
      </c>
      <c r="X36" s="74">
        <v>12</v>
      </c>
      <c r="Y36" s="5">
        <v>7.93</v>
      </c>
      <c r="AB36" s="74">
        <v>30</v>
      </c>
      <c r="AC36" s="5">
        <v>8.15</v>
      </c>
      <c r="AH36" s="4">
        <v>24</v>
      </c>
      <c r="AI36" s="5">
        <v>7.8035714285714288</v>
      </c>
      <c r="AJ36" s="74">
        <v>30</v>
      </c>
      <c r="AK36" s="5">
        <v>7.2678571428571432</v>
      </c>
      <c r="AL36" s="4">
        <v>12</v>
      </c>
      <c r="AM36" s="5">
        <v>6.84375</v>
      </c>
    </row>
    <row r="37" spans="1:39" ht="15" customHeight="1">
      <c r="A37" s="19">
        <v>6</v>
      </c>
      <c r="B37" s="20" t="s">
        <v>176</v>
      </c>
      <c r="C37" s="20"/>
      <c r="D37" s="21">
        <f>AVERAGE(Q37,W37,Y37,AC37,AK37)</f>
        <v>7.5121666666666673</v>
      </c>
      <c r="E37" s="22">
        <f>SUM(P37,V37,X37,AB37,AJ37)</f>
        <v>126</v>
      </c>
      <c r="F37" s="23"/>
      <c r="G37" s="66"/>
      <c r="H37" s="78"/>
      <c r="I37" s="66"/>
      <c r="J37" s="24">
        <v>24</v>
      </c>
      <c r="K37" s="25">
        <v>6.9666666666666668</v>
      </c>
      <c r="P37" s="74">
        <v>27</v>
      </c>
      <c r="Q37" s="5">
        <v>7.21</v>
      </c>
      <c r="V37" s="4">
        <v>24</v>
      </c>
      <c r="W37" s="5">
        <v>7.3125</v>
      </c>
      <c r="X37" s="74">
        <v>24</v>
      </c>
      <c r="Y37" s="5">
        <v>8.43</v>
      </c>
      <c r="AB37" s="74">
        <v>24</v>
      </c>
      <c r="AC37" s="5">
        <v>7.7333333333333334</v>
      </c>
      <c r="AH37" s="4">
        <v>21</v>
      </c>
      <c r="AI37" s="5">
        <v>7.4642857142857144</v>
      </c>
      <c r="AJ37" s="74">
        <v>27</v>
      </c>
      <c r="AK37" s="5">
        <v>6.875</v>
      </c>
      <c r="AL37" s="4">
        <v>15</v>
      </c>
      <c r="AM37" s="5">
        <v>7.25</v>
      </c>
    </row>
    <row r="38" spans="1:39" ht="15" customHeight="1">
      <c r="A38" s="19">
        <v>7</v>
      </c>
      <c r="B38" s="20" t="s">
        <v>77</v>
      </c>
      <c r="C38" s="20"/>
      <c r="D38" s="21">
        <f>AVERAGE(I38,U38,Y38,AI38)</f>
        <v>8.5317261904761903</v>
      </c>
      <c r="E38" s="22">
        <f>SUM(H38,T38,X38,AH38)</f>
        <v>117</v>
      </c>
      <c r="F38" s="23"/>
      <c r="H38" s="78">
        <v>30</v>
      </c>
      <c r="I38" s="66">
        <v>8.59</v>
      </c>
      <c r="J38" s="24"/>
      <c r="K38" s="25"/>
      <c r="T38" s="74">
        <v>27</v>
      </c>
      <c r="U38" s="5">
        <v>8.1833333333333336</v>
      </c>
      <c r="X38" s="74">
        <v>30</v>
      </c>
      <c r="Y38" s="5">
        <v>9.3000000000000007</v>
      </c>
      <c r="AH38" s="4">
        <v>30</v>
      </c>
      <c r="AI38" s="5">
        <v>8.0535714285714288</v>
      </c>
    </row>
    <row r="39" spans="1:39" ht="15" customHeight="1">
      <c r="A39" s="19">
        <v>8</v>
      </c>
      <c r="B39" s="20" t="s">
        <v>79</v>
      </c>
      <c r="C39" s="20"/>
      <c r="D39" s="21">
        <f>AVERAGE(I39,K39,M39,Q39,W39)</f>
        <v>6.9478750000000007</v>
      </c>
      <c r="E39" s="22">
        <f>SUM(H39,J39,L39,P39,V39)</f>
        <v>108</v>
      </c>
      <c r="F39" s="23"/>
      <c r="G39" s="66"/>
      <c r="H39" s="78">
        <v>24</v>
      </c>
      <c r="I39" s="66">
        <v>7.01</v>
      </c>
      <c r="J39" s="24">
        <v>21</v>
      </c>
      <c r="K39" s="25">
        <v>6.95</v>
      </c>
      <c r="L39" s="74">
        <v>21</v>
      </c>
      <c r="M39" s="5">
        <v>6.6</v>
      </c>
      <c r="N39" s="4">
        <v>15</v>
      </c>
      <c r="O39" s="5">
        <v>6.2833333333333332</v>
      </c>
      <c r="P39" s="74">
        <v>21</v>
      </c>
      <c r="Q39" s="5">
        <v>7.07</v>
      </c>
      <c r="R39" s="4">
        <v>3</v>
      </c>
      <c r="S39" s="5">
        <v>5.0625</v>
      </c>
      <c r="V39" s="4">
        <v>21</v>
      </c>
      <c r="W39" s="5">
        <v>7.109375</v>
      </c>
      <c r="X39" s="74">
        <v>18</v>
      </c>
      <c r="Y39" s="5">
        <v>8.0500000000000007</v>
      </c>
      <c r="AH39" s="4">
        <v>9</v>
      </c>
      <c r="AI39" s="5">
        <v>6.3392857142857144</v>
      </c>
      <c r="AJ39" s="74">
        <v>12</v>
      </c>
      <c r="AK39" s="5">
        <v>6.1071428571428568</v>
      </c>
      <c r="AL39" s="4">
        <v>9</v>
      </c>
      <c r="AM39" s="5">
        <v>6.59375</v>
      </c>
    </row>
    <row r="40" spans="1:39" ht="15" customHeight="1">
      <c r="A40" s="19">
        <v>9</v>
      </c>
      <c r="B40" s="20" t="s">
        <v>82</v>
      </c>
      <c r="C40" s="20"/>
      <c r="D40" s="21">
        <f>AVERAGE(I40,M40,O40,AC40,AG40)</f>
        <v>6.5633333333333326</v>
      </c>
      <c r="E40" s="22">
        <f>SUM(H40,L40,N40,AB40,AF40)</f>
        <v>96</v>
      </c>
      <c r="F40" s="23"/>
      <c r="G40" s="66"/>
      <c r="H40" s="78">
        <v>15</v>
      </c>
      <c r="I40" s="66">
        <v>6.5</v>
      </c>
      <c r="J40" s="24"/>
      <c r="K40" s="25"/>
      <c r="L40" s="74">
        <v>18</v>
      </c>
      <c r="M40" s="5">
        <v>6.45</v>
      </c>
      <c r="N40" s="4">
        <v>24</v>
      </c>
      <c r="O40" s="5">
        <v>6.6166666666666663</v>
      </c>
      <c r="P40" s="74">
        <v>9</v>
      </c>
      <c r="Q40" s="5">
        <v>6.63</v>
      </c>
      <c r="R40" s="4">
        <v>9</v>
      </c>
      <c r="S40" s="5">
        <v>5.875</v>
      </c>
      <c r="X40" s="74">
        <v>6</v>
      </c>
      <c r="Y40" s="5">
        <v>7.7</v>
      </c>
      <c r="AB40" s="74">
        <v>15</v>
      </c>
      <c r="AC40" s="5">
        <v>6.6833333333333336</v>
      </c>
      <c r="AF40" s="74">
        <v>24</v>
      </c>
      <c r="AG40" s="5">
        <v>6.5666666666666664</v>
      </c>
      <c r="AH40" s="4">
        <v>12</v>
      </c>
      <c r="AI40" s="5">
        <v>6.7678571428571432</v>
      </c>
      <c r="AJ40" s="74">
        <v>15</v>
      </c>
      <c r="AK40" s="5">
        <v>6.1071428571428568</v>
      </c>
    </row>
    <row r="41" spans="1:39" ht="15" customHeight="1">
      <c r="A41" s="19">
        <v>10</v>
      </c>
      <c r="B41" s="20" t="s">
        <v>103</v>
      </c>
      <c r="C41" s="20"/>
      <c r="D41" s="21">
        <f>AVERAGE(O41,S41,W41,AC41,AK41)</f>
        <v>6.4421726190476196</v>
      </c>
      <c r="E41" s="22">
        <f>SUM(N41,R41,V41,AB41,AJ41)</f>
        <v>90</v>
      </c>
      <c r="F41" s="23"/>
      <c r="G41" s="66"/>
      <c r="H41" s="78"/>
      <c r="I41" s="66"/>
      <c r="J41" s="24">
        <v>0</v>
      </c>
      <c r="K41" s="25">
        <v>5.8</v>
      </c>
      <c r="L41" s="74">
        <v>15</v>
      </c>
      <c r="M41" s="5">
        <v>5.4</v>
      </c>
      <c r="N41" s="4">
        <v>18</v>
      </c>
      <c r="O41" s="5">
        <v>6.333333333333333</v>
      </c>
      <c r="P41" s="74">
        <v>0</v>
      </c>
      <c r="Q41" s="5">
        <v>6.07</v>
      </c>
      <c r="R41" s="4">
        <v>18</v>
      </c>
      <c r="S41" s="5">
        <v>6.4375</v>
      </c>
      <c r="T41" s="74">
        <v>6</v>
      </c>
      <c r="U41" s="5">
        <v>6.1833333333333336</v>
      </c>
      <c r="V41" s="4">
        <v>15</v>
      </c>
      <c r="W41" s="5">
        <v>6.578125</v>
      </c>
      <c r="X41" s="74">
        <v>0</v>
      </c>
      <c r="Y41" s="5">
        <v>7.3</v>
      </c>
      <c r="AB41" s="74">
        <v>18</v>
      </c>
      <c r="AC41" s="5">
        <v>6.6833333333333336</v>
      </c>
      <c r="AH41" s="4">
        <v>3</v>
      </c>
      <c r="AI41" s="5">
        <v>6.0535714285714288</v>
      </c>
      <c r="AJ41" s="74">
        <v>21</v>
      </c>
      <c r="AK41" s="5">
        <v>6.1785714285714288</v>
      </c>
      <c r="AL41" s="4">
        <v>6</v>
      </c>
      <c r="AM41" s="5">
        <v>6.4375</v>
      </c>
    </row>
    <row r="42" spans="1:39" ht="15" customHeight="1">
      <c r="A42" s="19">
        <v>11</v>
      </c>
      <c r="B42" s="20" t="s">
        <v>177</v>
      </c>
      <c r="C42" s="20"/>
      <c r="D42" s="21">
        <f>AVERAGE(K42,Q42,S42,W42,AE42)</f>
        <v>6.7911785714285715</v>
      </c>
      <c r="E42" s="22">
        <f>SUM(J42,P42,R42,V42,AD42)</f>
        <v>78</v>
      </c>
      <c r="F42" s="23"/>
      <c r="G42" s="66"/>
      <c r="H42" s="78"/>
      <c r="I42" s="66"/>
      <c r="J42" s="24">
        <v>12</v>
      </c>
      <c r="K42" s="25">
        <v>6.8</v>
      </c>
      <c r="P42" s="74">
        <v>15</v>
      </c>
      <c r="Q42" s="5">
        <v>6.83</v>
      </c>
      <c r="R42" s="4">
        <v>15</v>
      </c>
      <c r="S42" s="5">
        <v>6.078125</v>
      </c>
      <c r="V42" s="4">
        <v>9</v>
      </c>
      <c r="W42" s="5">
        <v>6.390625</v>
      </c>
      <c r="AD42" s="4">
        <v>27</v>
      </c>
      <c r="AE42" s="5">
        <v>7.8571428571428568</v>
      </c>
      <c r="AH42" s="4">
        <v>6</v>
      </c>
      <c r="AI42" s="5">
        <v>6.2142857142857144</v>
      </c>
    </row>
    <row r="43" spans="1:39" ht="15" customHeight="1">
      <c r="A43" s="19">
        <v>12</v>
      </c>
      <c r="B43" s="20" t="s">
        <v>182</v>
      </c>
      <c r="C43" s="20"/>
      <c r="D43" s="21">
        <f>AVERAGE(S43,U43,AC43,AG43,AK43)</f>
        <v>6.0614880952380954</v>
      </c>
      <c r="E43" s="22">
        <f>SUM(R43,T43,AB43,AF43,AJ43)</f>
        <v>63</v>
      </c>
      <c r="F43" s="23"/>
      <c r="G43" s="66"/>
      <c r="H43" s="78"/>
      <c r="I43" s="66"/>
      <c r="J43" s="24">
        <v>0</v>
      </c>
      <c r="K43" s="25">
        <v>6.1166666666666663</v>
      </c>
      <c r="P43" s="74">
        <v>0</v>
      </c>
      <c r="Q43" s="5">
        <v>5.67</v>
      </c>
      <c r="R43" s="4">
        <v>6</v>
      </c>
      <c r="S43" s="5">
        <v>5.78125</v>
      </c>
      <c r="T43" s="74">
        <v>9</v>
      </c>
      <c r="U43" s="5">
        <v>6.3</v>
      </c>
      <c r="X43" s="74">
        <v>0</v>
      </c>
      <c r="Y43" s="5">
        <v>6.68</v>
      </c>
      <c r="AB43" s="74">
        <v>12</v>
      </c>
      <c r="AC43" s="5">
        <v>6.6333333333333337</v>
      </c>
      <c r="AF43" s="74">
        <v>18</v>
      </c>
      <c r="AG43" s="5">
        <v>5.45</v>
      </c>
      <c r="AH43" s="4">
        <v>0</v>
      </c>
      <c r="AI43" s="5">
        <v>5.4285714285714288</v>
      </c>
      <c r="AJ43" s="74">
        <v>18</v>
      </c>
      <c r="AK43" s="5">
        <v>6.1428571428571432</v>
      </c>
    </row>
    <row r="44" spans="1:39" ht="15" customHeight="1">
      <c r="A44" s="19">
        <v>13</v>
      </c>
      <c r="B44" s="20" t="s">
        <v>336</v>
      </c>
      <c r="C44" s="20"/>
      <c r="D44" s="21">
        <f>AVERAGE(U44,AM44)</f>
        <v>8.4208333333333343</v>
      </c>
      <c r="E44" s="22">
        <f>SUM(T44,AL44)</f>
        <v>60</v>
      </c>
      <c r="F44" s="23"/>
      <c r="G44" s="66"/>
      <c r="H44" s="78"/>
      <c r="I44" s="66"/>
      <c r="J44" s="24"/>
      <c r="K44" s="25"/>
      <c r="T44" s="74">
        <v>30</v>
      </c>
      <c r="U44" s="5">
        <v>8.2166666666666668</v>
      </c>
      <c r="AL44" s="4">
        <v>30</v>
      </c>
      <c r="AM44" s="5">
        <v>8.625</v>
      </c>
    </row>
    <row r="45" spans="1:39" ht="15" customHeight="1">
      <c r="A45" s="19">
        <v>14</v>
      </c>
      <c r="B45" s="20" t="s">
        <v>254</v>
      </c>
      <c r="C45" s="20"/>
      <c r="D45" s="21">
        <f>AVERAGE(O45,U45,AG45,AK45)</f>
        <v>5.9294642857142854</v>
      </c>
      <c r="E45" s="22">
        <f>SUM(N45,T45,AF45,AJ45)</f>
        <v>45</v>
      </c>
      <c r="F45" s="23"/>
      <c r="G45" s="66"/>
      <c r="H45" s="78"/>
      <c r="I45" s="66"/>
      <c r="J45" s="24"/>
      <c r="K45" s="25"/>
      <c r="N45" s="4">
        <v>12</v>
      </c>
      <c r="O45" s="5">
        <v>6.0666666666666664</v>
      </c>
      <c r="T45" s="74">
        <v>3</v>
      </c>
      <c r="U45" s="5">
        <v>6.05</v>
      </c>
      <c r="AF45" s="74">
        <v>21</v>
      </c>
      <c r="AG45" s="5">
        <v>5.583333333333333</v>
      </c>
      <c r="AJ45" s="74">
        <v>9</v>
      </c>
      <c r="AK45" s="5">
        <v>6.0178571428571432</v>
      </c>
    </row>
    <row r="46" spans="1:39" ht="15" customHeight="1">
      <c r="A46" s="19">
        <v>15</v>
      </c>
      <c r="B46" s="20" t="s">
        <v>83</v>
      </c>
      <c r="C46" s="20"/>
      <c r="D46" s="21">
        <f>AVERAGE(G46,I46,K46,M46,O46,Q46,S46,U46,W46,Y46,AA46,AC46,AE46,AG46,AI46,AK46)</f>
        <v>6.7144444444444451</v>
      </c>
      <c r="E46" s="22">
        <f>SUM(F46,H46,J46,L46,N46,P46,R46,T46,V46,X46,Z46,AB46,AD46,AF46,AH46,AJ46)</f>
        <v>42</v>
      </c>
      <c r="F46" s="23"/>
      <c r="G46" s="66"/>
      <c r="H46" s="78">
        <v>12</v>
      </c>
      <c r="I46" s="66">
        <v>6.44</v>
      </c>
      <c r="J46" s="24">
        <v>18</v>
      </c>
      <c r="K46" s="25">
        <v>6.9333333333333336</v>
      </c>
      <c r="P46" s="74">
        <v>12</v>
      </c>
      <c r="Q46" s="5">
        <v>6.77</v>
      </c>
    </row>
    <row r="47" spans="1:39" ht="15" customHeight="1">
      <c r="A47" s="19">
        <v>16</v>
      </c>
      <c r="B47" s="20" t="s">
        <v>338</v>
      </c>
      <c r="C47" s="20"/>
      <c r="D47" s="21">
        <f>AVERAGE(U47,W47,Y47,AC47,AG47,AI47,AK47)</f>
        <v>5.9324583333333329</v>
      </c>
      <c r="E47" s="22">
        <f>SUM(T47,V47,X47,AB47,AF47,AH47,AJ47)</f>
        <v>42</v>
      </c>
      <c r="F47" s="23"/>
      <c r="G47" s="66"/>
      <c r="H47" s="78"/>
      <c r="I47" s="66"/>
      <c r="J47" s="24"/>
      <c r="K47" s="25"/>
      <c r="T47" s="74">
        <v>0</v>
      </c>
      <c r="U47" s="5">
        <v>5.583333333333333</v>
      </c>
      <c r="V47" s="4">
        <v>6</v>
      </c>
      <c r="W47" s="5">
        <v>6.265625</v>
      </c>
      <c r="X47" s="74">
        <v>0</v>
      </c>
      <c r="Y47" s="5">
        <v>6.23</v>
      </c>
      <c r="AB47" s="74">
        <v>21</v>
      </c>
      <c r="AC47" s="5">
        <v>6.7833333333333332</v>
      </c>
      <c r="AF47" s="74">
        <v>15</v>
      </c>
      <c r="AG47" s="5">
        <v>4.8</v>
      </c>
    </row>
    <row r="48" spans="1:39" ht="15" customHeight="1">
      <c r="A48" s="19">
        <v>17</v>
      </c>
      <c r="B48" s="20" t="s">
        <v>363</v>
      </c>
      <c r="C48" s="20"/>
      <c r="D48" s="21">
        <f>AVERAGE(G48,I48,K48,M48,O48,Q48,S48,U48,W48,Y48,AA48,AC48,AE48,AG48,AI48,AK48)</f>
        <v>5.8392857142857144</v>
      </c>
      <c r="E48" s="22">
        <f>SUM(F48,H48,J48,L48,N48,P48,R48,T48,V48,X48,Z48,AB48,AD48,AF48,AH48,AJ48)</f>
        <v>27</v>
      </c>
      <c r="F48" s="23"/>
      <c r="G48" s="66"/>
      <c r="H48" s="78"/>
      <c r="I48" s="66"/>
      <c r="J48" s="24"/>
      <c r="K48" s="25"/>
      <c r="Z48" s="4">
        <v>27</v>
      </c>
      <c r="AA48" s="5">
        <v>5.8392857142857144</v>
      </c>
    </row>
    <row r="49" spans="1:31" ht="15" customHeight="1">
      <c r="A49" s="19">
        <v>18</v>
      </c>
      <c r="B49" s="20" t="s">
        <v>337</v>
      </c>
      <c r="C49" s="20"/>
      <c r="D49" s="21">
        <f>AVERAGE(U49,W49,Y49,AA49,AC49,AE49,AG49,AI49,AK49)</f>
        <v>6.6760416666666664</v>
      </c>
      <c r="E49" s="22">
        <f>SUM(T49,V49,X49,Z49,AB49,AD49,AF49,AH49,AJ49)</f>
        <v>24</v>
      </c>
      <c r="F49" s="23"/>
      <c r="G49" s="66"/>
      <c r="H49" s="78"/>
      <c r="I49" s="66"/>
      <c r="J49" s="24"/>
      <c r="K49" s="25"/>
      <c r="T49" s="74">
        <v>12</v>
      </c>
      <c r="U49" s="5">
        <v>6.8833333333333337</v>
      </c>
      <c r="V49" s="4">
        <v>12</v>
      </c>
      <c r="W49" s="5">
        <v>6.46875</v>
      </c>
    </row>
    <row r="50" spans="1:31" ht="15" customHeight="1">
      <c r="A50" s="19">
        <v>19</v>
      </c>
      <c r="B50" s="20" t="s">
        <v>275</v>
      </c>
      <c r="C50" s="20"/>
      <c r="D50" s="21">
        <f>AVERAGE(Q50,Y50,AA50,AC50,AE50,AG50,AI50,AK50)</f>
        <v>7.23</v>
      </c>
      <c r="E50" s="22">
        <f>SUM(P50,X50,Z50,AB50,AD50,AF50,AH50,AJ50)</f>
        <v>21</v>
      </c>
      <c r="F50" s="23"/>
      <c r="G50" s="66"/>
      <c r="H50" s="78"/>
      <c r="I50" s="66"/>
      <c r="J50" s="24"/>
      <c r="K50" s="25"/>
      <c r="P50" s="74">
        <v>6</v>
      </c>
      <c r="Q50" s="5">
        <v>6.46</v>
      </c>
      <c r="X50" s="74">
        <v>15</v>
      </c>
      <c r="Y50" s="5">
        <v>8</v>
      </c>
    </row>
    <row r="51" spans="1:31" ht="15" customHeight="1">
      <c r="A51" s="19">
        <v>20</v>
      </c>
      <c r="B51" s="20" t="s">
        <v>289</v>
      </c>
      <c r="C51" s="20"/>
      <c r="D51" s="21">
        <f>AVERAGE(S51,AE51,AG51,AI51,AK51)</f>
        <v>4.5647321428571423</v>
      </c>
      <c r="E51" s="22">
        <f>SUM(R51,AD51,AF51,AH51,AJ51)</f>
        <v>21</v>
      </c>
      <c r="F51" s="23"/>
      <c r="G51" s="66"/>
      <c r="H51" s="78"/>
      <c r="I51" s="66"/>
      <c r="J51" s="24"/>
      <c r="K51" s="25"/>
      <c r="R51" s="4">
        <v>0</v>
      </c>
      <c r="S51" s="5">
        <v>3.59375</v>
      </c>
      <c r="AD51" s="4">
        <v>21</v>
      </c>
      <c r="AE51" s="5">
        <v>5.5357142857142856</v>
      </c>
    </row>
    <row r="52" spans="1:31" ht="15" customHeight="1">
      <c r="A52" s="19">
        <v>21</v>
      </c>
      <c r="B52" s="20" t="s">
        <v>177</v>
      </c>
      <c r="C52" s="20"/>
      <c r="D52" s="21">
        <f>AVERAGE(U52,Y52,AA52,AC52,AE52,AG52,AI52,AK52)</f>
        <v>7.1999999999999993</v>
      </c>
      <c r="E52" s="22">
        <f>SUM(T52,X52,Z52,AB52,AD52,AF52,AH52,AJ52)</f>
        <v>18</v>
      </c>
      <c r="F52" s="23"/>
      <c r="G52" s="66"/>
      <c r="H52" s="78"/>
      <c r="I52" s="66"/>
      <c r="J52" s="24"/>
      <c r="K52" s="25"/>
      <c r="T52" s="74">
        <v>15</v>
      </c>
      <c r="U52" s="5">
        <v>7.05</v>
      </c>
      <c r="X52" s="74">
        <v>3</v>
      </c>
      <c r="Y52" s="5">
        <v>7.35</v>
      </c>
    </row>
    <row r="53" spans="1:31" ht="15" customHeight="1">
      <c r="A53" s="19">
        <v>22</v>
      </c>
      <c r="B53" s="20" t="s">
        <v>276</v>
      </c>
      <c r="C53" s="20"/>
      <c r="D53" s="21">
        <f>AVERAGE(G53,I53,K53,M53,O53,Q53,S53,U53,W53,Y53,AA53,AC53,AE53,AG53,AI53,AK53)</f>
        <v>5.7659374999999997</v>
      </c>
      <c r="E53" s="22">
        <f>SUM(F53,H53,J53,L53,N53,P53,R53,T53,V53,X53,Z53,AB53,AD53,AF53,AH53,AJ53)</f>
        <v>12</v>
      </c>
      <c r="F53" s="23"/>
      <c r="G53" s="66"/>
      <c r="H53" s="78"/>
      <c r="I53" s="66"/>
      <c r="J53" s="24"/>
      <c r="K53" s="25"/>
      <c r="P53" s="74">
        <v>0</v>
      </c>
      <c r="Q53" s="5">
        <v>5.61</v>
      </c>
      <c r="R53" s="4">
        <v>12</v>
      </c>
      <c r="S53" s="5">
        <v>5.921875</v>
      </c>
    </row>
    <row r="54" spans="1:31" ht="15" customHeight="1">
      <c r="A54" s="19">
        <v>23</v>
      </c>
      <c r="B54" s="20" t="s">
        <v>255</v>
      </c>
      <c r="C54" s="20"/>
      <c r="D54" s="21">
        <f>AVERAGE(G54,I54,K54,M54,O54,Q54,S54,U54,W54,Y54,AA54,AC54,AE54,AG54,AI54,AK54)</f>
        <v>5.538333333333334</v>
      </c>
      <c r="E54" s="22">
        <f>SUM(F54,H54,J54,L54,N54,P54,R54,T54,V54,X54,Z54,AB54,AD54,AF54,AH54,AJ54)</f>
        <v>12</v>
      </c>
      <c r="F54" s="23"/>
      <c r="G54" s="66"/>
      <c r="H54" s="78"/>
      <c r="I54" s="66"/>
      <c r="J54" s="24"/>
      <c r="K54" s="25"/>
      <c r="N54" s="4">
        <v>9</v>
      </c>
      <c r="O54" s="5">
        <v>4.666666666666667</v>
      </c>
      <c r="P54" s="74">
        <v>3</v>
      </c>
      <c r="Q54" s="5">
        <v>6.41</v>
      </c>
    </row>
    <row r="55" spans="1:31" ht="15" customHeight="1">
      <c r="A55" s="19">
        <v>24</v>
      </c>
      <c r="B55" s="20" t="s">
        <v>178</v>
      </c>
      <c r="C55" s="20"/>
      <c r="D55" s="21">
        <f>AVERAGE(G55,I55,K55,M55,O55,Q55,S55,U55,W55,Y55,AA55,AC55,AE55,AG55,AI55,AK55)</f>
        <v>6.2216666666666667</v>
      </c>
      <c r="E55" s="22">
        <f>SUM(F55,H55,J55,L55,N55,P55,R55,T55,V55,X55,Z55,AB55,AD55,AF55,AH55,AJ55)</f>
        <v>9</v>
      </c>
      <c r="F55" s="23"/>
      <c r="G55" s="66"/>
      <c r="H55" s="78"/>
      <c r="I55" s="66"/>
      <c r="J55" s="24">
        <v>9</v>
      </c>
      <c r="K55" s="25">
        <v>6.5333333333333332</v>
      </c>
      <c r="P55" s="74">
        <v>0</v>
      </c>
      <c r="Q55" s="5">
        <v>5.91</v>
      </c>
    </row>
    <row r="56" spans="1:31" ht="15" customHeight="1">
      <c r="A56" s="19">
        <v>25</v>
      </c>
      <c r="B56" s="20" t="s">
        <v>179</v>
      </c>
      <c r="C56" s="20"/>
      <c r="D56" s="21">
        <f>AVERAGE(G56,I56,K56,M56,O56,Q56,S56,U56,W56,Y56,AA56,AC56,AE56,AG56,AI56,AK56)</f>
        <v>6.5333333333333332</v>
      </c>
      <c r="E56" s="22">
        <f>SUM(F56,H56,J56,L56,N56,P56,R56,T56,V56,X56,Z56,AB56,AD56,AF56,AH56,AJ56)</f>
        <v>6</v>
      </c>
      <c r="F56" s="23"/>
      <c r="G56" s="66"/>
      <c r="H56" s="78"/>
      <c r="I56" s="66"/>
      <c r="J56" s="24">
        <v>6</v>
      </c>
      <c r="K56" s="25">
        <v>6.5333333333333332</v>
      </c>
    </row>
    <row r="57" spans="1:31" ht="15" customHeight="1">
      <c r="A57" s="19">
        <v>26</v>
      </c>
      <c r="B57" s="20" t="s">
        <v>180</v>
      </c>
      <c r="C57" s="20"/>
      <c r="D57" s="21">
        <f>AVERAGE(G57,I57,K57,M57,O57,Q57,S57,U57,W57,Y57,AA57,AC57,AE57,AG57,AI57,AK57)</f>
        <v>5.9749999999999996</v>
      </c>
      <c r="E57" s="22">
        <f>SUM(F57,H57,J57,L57,N57,P57,R57,T57,V57,X57,Z57,AB57,AD57,AF57,AH57,AJ57)</f>
        <v>3</v>
      </c>
      <c r="F57" s="23"/>
      <c r="G57" s="66"/>
      <c r="H57" s="78"/>
      <c r="I57" s="66"/>
      <c r="J57" s="24">
        <v>3</v>
      </c>
      <c r="K57" s="25">
        <v>6.45</v>
      </c>
      <c r="P57" s="74">
        <v>0</v>
      </c>
      <c r="Q57" s="5">
        <v>5.5</v>
      </c>
    </row>
    <row r="58" spans="1:31" ht="15" customHeight="1">
      <c r="A58" s="19">
        <v>27</v>
      </c>
      <c r="B58" s="20" t="s">
        <v>184</v>
      </c>
      <c r="C58" s="20"/>
      <c r="D58" s="21">
        <f>AVERAGE(G58,I58,K58,M58,O58,Q58,S58,U58,W58,Y58,AA58,AC58,AE58,AG58,AI58,AK58)</f>
        <v>7.07</v>
      </c>
      <c r="E58" s="22">
        <f>SUM(F58,H58,J58,L58,N58,P58,R58,T58,V58,X58,Z58,AB58,AD58,AF58,AH58,AJ58)</f>
        <v>0</v>
      </c>
      <c r="F58" s="23"/>
      <c r="G58" s="66"/>
      <c r="H58" s="78"/>
      <c r="I58" s="66"/>
      <c r="J58" s="24"/>
      <c r="K58" s="25"/>
      <c r="X58" s="74">
        <v>0</v>
      </c>
      <c r="Y58" s="5">
        <v>7.07</v>
      </c>
    </row>
    <row r="59" spans="1:31" ht="15" customHeight="1">
      <c r="A59" s="19">
        <v>28</v>
      </c>
      <c r="B59" s="20" t="s">
        <v>71</v>
      </c>
      <c r="C59" s="20"/>
      <c r="D59" s="21">
        <f>AVERAGE(G59,I59,K59,M59,O59,Q59,S59,U59,W59,Y59,AA59,AC59,AE59,AG59,AI59,AK59)</f>
        <v>6.37</v>
      </c>
      <c r="E59" s="22">
        <f>SUM(F59,H59,J59,L59,N59,P59,R59,T59,V59,X59,Z59,AB59,AD59,AF59,AH59,AJ59)</f>
        <v>0</v>
      </c>
      <c r="F59" s="23"/>
      <c r="G59" s="66"/>
      <c r="H59" s="78"/>
      <c r="I59" s="66"/>
      <c r="J59" s="24"/>
      <c r="K59" s="25"/>
      <c r="P59" s="74">
        <v>0</v>
      </c>
      <c r="Q59" s="5">
        <v>6.37</v>
      </c>
    </row>
    <row r="60" spans="1:31" ht="15" customHeight="1">
      <c r="A60" s="19">
        <v>29</v>
      </c>
      <c r="B60" s="20" t="s">
        <v>181</v>
      </c>
      <c r="C60" s="20"/>
      <c r="D60" s="21">
        <f>AVERAGE(G60,I60,K60,M60,O60,Q60,S60,U60,W60,Y60,AA60,AC60,AE60,AG60,AI60,AK60)</f>
        <v>6.3166666666666664</v>
      </c>
      <c r="E60" s="22">
        <f>SUM(F60,H60,J60,L60,N60,P60,R60,T60,V60,X60,Z60,AB60,AD60,AF60,AH60,AJ60)</f>
        <v>0</v>
      </c>
      <c r="F60" s="23"/>
      <c r="G60" s="66"/>
      <c r="H60" s="78"/>
      <c r="I60" s="66"/>
      <c r="J60" s="24">
        <v>0</v>
      </c>
      <c r="K60" s="25">
        <v>6.3166666666666664</v>
      </c>
    </row>
    <row r="61" spans="1:31" ht="15" customHeight="1">
      <c r="A61" s="19">
        <v>30</v>
      </c>
      <c r="B61" s="20" t="s">
        <v>355</v>
      </c>
      <c r="C61" s="20"/>
      <c r="D61" s="21">
        <f>AVERAGE(G61,I61,K61,M61,O61,Q61,S61,U61,W61,Y61,AA61,AC61,AE61,AG61,AI61,AK61)</f>
        <v>6.28</v>
      </c>
      <c r="E61" s="22">
        <f>SUM(F61,H61,J61,L61,N61,P61,R61,T61,V61,X61,Z61,AB61,AD61,AF61,AH61,AJ61)</f>
        <v>0</v>
      </c>
      <c r="F61" s="23"/>
      <c r="G61" s="66"/>
      <c r="H61" s="78"/>
      <c r="I61" s="66"/>
      <c r="J61" s="24"/>
      <c r="K61" s="25"/>
      <c r="X61" s="74">
        <v>0</v>
      </c>
      <c r="Y61" s="5">
        <v>6.28</v>
      </c>
    </row>
    <row r="62" spans="1:31" ht="15" customHeight="1">
      <c r="A62" s="19">
        <v>31</v>
      </c>
      <c r="B62" s="20" t="s">
        <v>183</v>
      </c>
      <c r="C62" s="20"/>
      <c r="D62" s="21">
        <f>AVERAGE(G62,I62,K62,M62,O62,Q62,S62,U62,W62,Y62,AA62,AC62,AE62,AG62,AI62,AK62)</f>
        <v>5.9333333333333336</v>
      </c>
      <c r="E62" s="22">
        <f>SUM(F62,H62,J62,L62,N62,P62,R62,T62,V62,X62,Z62,AB62,AD62,AF62,AH62,AJ62)</f>
        <v>0</v>
      </c>
      <c r="F62" s="23"/>
      <c r="G62" s="66"/>
      <c r="H62" s="78"/>
      <c r="I62" s="66"/>
      <c r="J62" s="24">
        <v>0</v>
      </c>
      <c r="K62" s="25">
        <v>5.9333333333333336</v>
      </c>
    </row>
    <row r="63" spans="1:31" ht="15" customHeight="1">
      <c r="A63" s="19">
        <v>32</v>
      </c>
      <c r="B63" s="20" t="s">
        <v>184</v>
      </c>
      <c r="C63" s="20"/>
      <c r="D63" s="21">
        <f>AVERAGE(G63,I63,K63,M63,O63,Q63,S63,U63,W63,Y63,AA63,AC63,AE63,AG63,AI63,AK63)</f>
        <v>5.1116666666666664</v>
      </c>
      <c r="E63" s="22">
        <f>SUM(F63,H63,J63,L63,N63,P63,R63,T63,V63,X63,Z63,AB63,AD63,AF63,AH63,AJ63)</f>
        <v>0</v>
      </c>
      <c r="F63" s="23"/>
      <c r="G63" s="66"/>
      <c r="H63" s="78"/>
      <c r="I63" s="66"/>
      <c r="J63" s="24">
        <v>0</v>
      </c>
      <c r="K63" s="25">
        <v>4.9333333333333336</v>
      </c>
      <c r="P63" s="74">
        <v>0</v>
      </c>
      <c r="Q63" s="5">
        <v>5.29</v>
      </c>
    </row>
    <row r="64" spans="1:31" ht="15" customHeight="1">
      <c r="A64" s="19">
        <v>33</v>
      </c>
      <c r="B64" s="20" t="s">
        <v>339</v>
      </c>
      <c r="C64" s="20"/>
      <c r="D64" s="21">
        <f>AVERAGE(G64,I64,K64,M64,O64,Q64,S64,U64,W64,Y64,AA64,AC64,AE64,AG64,AI64,AK64)</f>
        <v>4.7666666666666666</v>
      </c>
      <c r="E64" s="22">
        <f>SUM(F64,H64,J64,L64,N64,P64,R64,T64,V64,X64,Z64,AB64,AD64,AF64,AH64,AJ64)</f>
        <v>0</v>
      </c>
      <c r="F64" s="23"/>
      <c r="G64" s="66"/>
      <c r="H64" s="78"/>
      <c r="I64" s="66"/>
      <c r="J64" s="24"/>
      <c r="K64" s="25"/>
      <c r="T64" s="74">
        <v>0</v>
      </c>
      <c r="U64" s="5">
        <v>4.7666666666666666</v>
      </c>
    </row>
    <row r="65" spans="1:41" ht="15" customHeight="1">
      <c r="A65" s="19">
        <v>34</v>
      </c>
      <c r="B65" s="20" t="s">
        <v>185</v>
      </c>
      <c r="C65" s="20"/>
      <c r="D65" s="21">
        <f>AVERAGE(G65,I65,K65,M65,O65,Q65,S65,U65,W65,Y65,AA65,AC65,AE65,AG65,AI65,AK65)</f>
        <v>4.3562500000000002</v>
      </c>
      <c r="E65" s="22">
        <f>SUM(F65,H65,J65,L65,N65,P65,R65,T65,V65,X65,Z65,AB65,AD65,AF65,AH65,AJ65)</f>
        <v>0</v>
      </c>
      <c r="F65" s="23"/>
      <c r="G65" s="66"/>
      <c r="H65" s="78"/>
      <c r="I65" s="66"/>
      <c r="J65" s="24">
        <v>0</v>
      </c>
      <c r="K65" s="25">
        <v>4.9000000000000004</v>
      </c>
      <c r="R65" s="4">
        <v>0</v>
      </c>
      <c r="S65" s="5">
        <v>3.8125</v>
      </c>
    </row>
    <row r="66" spans="1:41" ht="15" customHeight="1">
      <c r="A66" s="19">
        <v>35</v>
      </c>
      <c r="B66" s="20" t="s">
        <v>186</v>
      </c>
      <c r="C66" s="20"/>
      <c r="D66" s="21">
        <f>AVERAGE(K66,Q66,S66,U66,Y66,AK66)</f>
        <v>3.1936249999999999</v>
      </c>
      <c r="E66" s="22">
        <f>SUM(J66,P66,R66,T66,X66,AJ66)</f>
        <v>0</v>
      </c>
      <c r="F66" s="23"/>
      <c r="G66" s="66"/>
      <c r="H66" s="78"/>
      <c r="I66" s="66"/>
      <c r="J66" s="24">
        <v>0</v>
      </c>
      <c r="K66" s="25">
        <v>3.5166666666666666</v>
      </c>
      <c r="P66" s="74">
        <v>0</v>
      </c>
      <c r="Q66" s="5">
        <v>3.09</v>
      </c>
      <c r="R66" s="4">
        <v>0</v>
      </c>
      <c r="S66" s="5">
        <v>3.078125</v>
      </c>
      <c r="T66" s="74">
        <v>0</v>
      </c>
      <c r="U66" s="5">
        <v>1.9833333333333334</v>
      </c>
      <c r="X66" s="74">
        <v>0</v>
      </c>
      <c r="Y66" s="5">
        <v>4.3</v>
      </c>
      <c r="AH66" s="4">
        <v>0</v>
      </c>
      <c r="AI66" s="5">
        <v>1.8571428571428572</v>
      </c>
    </row>
    <row r="67" spans="1:41" ht="15" customHeight="1">
      <c r="A67" s="19"/>
      <c r="B67" s="20"/>
      <c r="C67" s="20"/>
      <c r="D67" s="21">
        <f>AVERAGE(G67,I67,K67,M67,O67,Q67,S67,U67,W67,Y67,AA67,AC67,AE67,AG67,AI67,AK67,AM67,AO67)</f>
        <v>0</v>
      </c>
      <c r="E67" s="22">
        <f>SUM(F67,H67,J67,L67,N67,P67,R67,T67,V67,X67,Z67,AB67,AD67,AF67,AH67,AJ67,AL67,AN67)</f>
        <v>0</v>
      </c>
      <c r="F67" s="23"/>
      <c r="G67" s="66">
        <v>0</v>
      </c>
      <c r="H67" s="78"/>
      <c r="I67" s="66"/>
      <c r="J67" s="24"/>
      <c r="K67" s="25"/>
    </row>
    <row r="68" spans="1:41" s="7" customFormat="1" ht="15" customHeight="1" thickBot="1">
      <c r="A68" s="26"/>
      <c r="C68" s="27"/>
      <c r="D68" s="28"/>
      <c r="E68" s="29"/>
      <c r="F68" s="30"/>
      <c r="G68" s="67"/>
      <c r="H68" s="79"/>
      <c r="I68" s="67"/>
      <c r="J68" s="31"/>
      <c r="K68" s="32"/>
      <c r="L68" s="76"/>
      <c r="M68" s="10"/>
      <c r="N68" s="9"/>
      <c r="O68" s="10"/>
      <c r="P68" s="76"/>
      <c r="Q68" s="10"/>
      <c r="R68" s="9"/>
      <c r="S68" s="10"/>
      <c r="T68" s="76"/>
      <c r="U68" s="10"/>
      <c r="V68" s="9"/>
      <c r="W68" s="10"/>
      <c r="X68" s="76"/>
      <c r="Y68" s="10"/>
      <c r="Z68" s="9"/>
      <c r="AA68" s="10"/>
      <c r="AB68" s="76"/>
      <c r="AC68" s="10"/>
      <c r="AD68" s="9"/>
      <c r="AE68" s="10"/>
      <c r="AF68" s="76"/>
      <c r="AG68" s="10"/>
      <c r="AH68" s="9"/>
      <c r="AI68" s="10"/>
      <c r="AJ68" s="76"/>
      <c r="AK68" s="10"/>
      <c r="AL68" s="9"/>
      <c r="AM68" s="10"/>
      <c r="AN68" s="76"/>
      <c r="AO68" s="98"/>
    </row>
    <row r="69" spans="1:41" s="18" customFormat="1" ht="15" customHeight="1" thickTop="1">
      <c r="A69" s="11" t="s">
        <v>6</v>
      </c>
      <c r="B69" s="12"/>
      <c r="C69" s="12"/>
      <c r="D69" s="13" t="s">
        <v>33</v>
      </c>
      <c r="E69" s="11" t="s">
        <v>1</v>
      </c>
      <c r="F69" s="11"/>
      <c r="G69" s="65"/>
      <c r="H69" s="11"/>
      <c r="I69" s="65"/>
      <c r="J69" s="14"/>
      <c r="K69" s="15"/>
      <c r="L69" s="16"/>
      <c r="M69" s="17"/>
      <c r="N69" s="16"/>
      <c r="O69" s="17"/>
      <c r="P69" s="16"/>
      <c r="Q69" s="17"/>
      <c r="R69" s="16"/>
      <c r="S69" s="17"/>
      <c r="T69" s="16"/>
      <c r="U69" s="17"/>
      <c r="V69" s="16"/>
      <c r="W69" s="17"/>
      <c r="X69" s="16"/>
      <c r="Y69" s="17"/>
      <c r="Z69" s="16"/>
      <c r="AA69" s="17"/>
      <c r="AB69" s="16"/>
      <c r="AC69" s="17"/>
      <c r="AD69" s="16"/>
      <c r="AE69" s="17"/>
      <c r="AF69" s="16"/>
      <c r="AG69" s="17"/>
      <c r="AH69" s="16"/>
      <c r="AI69" s="17"/>
      <c r="AJ69" s="16"/>
      <c r="AK69" s="17"/>
      <c r="AL69" s="16"/>
      <c r="AM69" s="17"/>
      <c r="AN69" s="16"/>
      <c r="AO69" s="99"/>
    </row>
    <row r="70" spans="1:41" ht="15" customHeight="1">
      <c r="A70" s="19">
        <v>1</v>
      </c>
      <c r="B70" s="20" t="s">
        <v>84</v>
      </c>
      <c r="C70" s="20"/>
      <c r="D70" s="21">
        <f>AVERAGE(I70,O70,U70,Y70,AG70)</f>
        <v>16.657999999999998</v>
      </c>
      <c r="E70" s="22">
        <f>SUM(H70,N70,T70,X70,AF70)</f>
        <v>150</v>
      </c>
      <c r="F70" s="23"/>
      <c r="G70" s="66"/>
      <c r="H70" s="78">
        <v>30</v>
      </c>
      <c r="I70" s="66">
        <v>16.29</v>
      </c>
      <c r="J70" s="24">
        <v>21</v>
      </c>
      <c r="K70" s="25">
        <v>14.133333333333333</v>
      </c>
      <c r="L70" s="74">
        <v>30</v>
      </c>
      <c r="M70" s="5">
        <v>15.8</v>
      </c>
      <c r="N70" s="4">
        <v>30</v>
      </c>
      <c r="O70" s="5">
        <v>17</v>
      </c>
      <c r="P70" s="74">
        <v>24</v>
      </c>
      <c r="Q70" s="5">
        <v>15.26</v>
      </c>
      <c r="R70" s="4">
        <v>24</v>
      </c>
      <c r="S70" s="5">
        <v>15.125</v>
      </c>
      <c r="T70" s="74">
        <v>30</v>
      </c>
      <c r="U70" s="5">
        <v>16.399999999999999</v>
      </c>
      <c r="V70" s="4">
        <v>30</v>
      </c>
      <c r="W70" s="5">
        <v>16</v>
      </c>
      <c r="X70" s="74">
        <v>30</v>
      </c>
      <c r="Y70" s="5">
        <v>16.600000000000001</v>
      </c>
      <c r="AD70" s="4">
        <v>30</v>
      </c>
      <c r="AE70" s="5">
        <v>15.857142857142858</v>
      </c>
      <c r="AF70" s="74">
        <v>30</v>
      </c>
      <c r="AG70" s="5">
        <v>17</v>
      </c>
      <c r="AJ70" s="74">
        <v>27</v>
      </c>
      <c r="AK70" s="5">
        <v>15.785714285714286</v>
      </c>
      <c r="AL70" s="4">
        <v>30</v>
      </c>
      <c r="AM70" s="5">
        <v>14.875</v>
      </c>
    </row>
    <row r="71" spans="1:41" ht="15" customHeight="1">
      <c r="A71" s="19">
        <v>2</v>
      </c>
      <c r="B71" s="20" t="s">
        <v>88</v>
      </c>
      <c r="C71" s="20"/>
      <c r="D71" s="21">
        <f>AVERAGE(S71,AC71,AE71,AI71,AK71)</f>
        <v>16.041666666666664</v>
      </c>
      <c r="E71" s="22">
        <f>SUM(R71,AB71,AD71,AH71,AJ71)</f>
        <v>141</v>
      </c>
      <c r="F71" s="23"/>
      <c r="G71" s="66"/>
      <c r="H71" s="78">
        <v>18</v>
      </c>
      <c r="I71" s="66">
        <v>14.91</v>
      </c>
      <c r="J71" s="24"/>
      <c r="K71" s="25"/>
      <c r="L71" s="74">
        <v>24</v>
      </c>
      <c r="M71" s="5">
        <v>15.066666666666666</v>
      </c>
      <c r="N71" s="4">
        <v>24</v>
      </c>
      <c r="O71" s="5">
        <v>15</v>
      </c>
      <c r="P71" s="74">
        <v>21</v>
      </c>
      <c r="Q71" s="5">
        <v>15.2</v>
      </c>
      <c r="R71" s="4">
        <v>30</v>
      </c>
      <c r="S71" s="5">
        <v>15.375</v>
      </c>
      <c r="T71" s="74">
        <v>27</v>
      </c>
      <c r="U71" s="5">
        <v>15.133333333333333</v>
      </c>
      <c r="V71" s="4">
        <v>24</v>
      </c>
      <c r="W71" s="5">
        <v>14.5625</v>
      </c>
      <c r="X71" s="74">
        <v>21</v>
      </c>
      <c r="Y71" s="5">
        <v>13.2</v>
      </c>
      <c r="AB71" s="74">
        <v>27</v>
      </c>
      <c r="AC71" s="5">
        <v>16.333333333333332</v>
      </c>
      <c r="AD71" s="4">
        <v>27</v>
      </c>
      <c r="AE71" s="5">
        <v>15.714285714285714</v>
      </c>
      <c r="AF71" s="74">
        <v>24</v>
      </c>
      <c r="AG71" s="5">
        <v>15.733333333333333</v>
      </c>
      <c r="AH71" s="4">
        <v>27</v>
      </c>
      <c r="AI71" s="5">
        <v>16.428571428571427</v>
      </c>
      <c r="AJ71" s="74">
        <v>30</v>
      </c>
      <c r="AK71" s="5">
        <v>16.357142857142858</v>
      </c>
    </row>
    <row r="72" spans="1:41" ht="15" customHeight="1">
      <c r="A72" s="19">
        <v>3</v>
      </c>
      <c r="B72" s="20" t="s">
        <v>86</v>
      </c>
      <c r="C72" s="20"/>
      <c r="D72" s="21">
        <f>AVERAGE(I72,M72,O72,Q72,Y72)</f>
        <v>15.824000000000002</v>
      </c>
      <c r="E72" s="22">
        <f>SUM(H72,L72,N72,P72,X72)</f>
        <v>135</v>
      </c>
      <c r="F72" s="23"/>
      <c r="G72" s="66"/>
      <c r="H72" s="78">
        <v>24</v>
      </c>
      <c r="I72" s="66">
        <v>15.71</v>
      </c>
      <c r="J72" s="24">
        <v>24</v>
      </c>
      <c r="K72" s="25">
        <v>14.466666666666667</v>
      </c>
      <c r="L72" s="74">
        <v>27</v>
      </c>
      <c r="M72" s="5">
        <v>15.6</v>
      </c>
      <c r="N72" s="4">
        <v>27</v>
      </c>
      <c r="O72" s="5">
        <v>16</v>
      </c>
      <c r="P72" s="74">
        <v>30</v>
      </c>
      <c r="Q72" s="5">
        <v>15.94</v>
      </c>
      <c r="T72" s="74">
        <v>21</v>
      </c>
      <c r="U72" s="5">
        <v>14.533333333333333</v>
      </c>
      <c r="V72" s="4">
        <v>18</v>
      </c>
      <c r="W72" s="5">
        <v>13.6875</v>
      </c>
      <c r="X72" s="74">
        <v>27</v>
      </c>
      <c r="Y72" s="5">
        <v>15.87</v>
      </c>
    </row>
    <row r="73" spans="1:41" ht="15" customHeight="1">
      <c r="A73" s="19">
        <v>4</v>
      </c>
      <c r="B73" s="20" t="s">
        <v>89</v>
      </c>
      <c r="C73" s="20"/>
      <c r="D73" s="21">
        <f>AVERAGE(K73,Q73,W73,AC73,AG73)</f>
        <v>15.395166666666665</v>
      </c>
      <c r="E73" s="22">
        <f>SUM(J73,P73,V73,AB73,AF73)</f>
        <v>132</v>
      </c>
      <c r="F73" s="23"/>
      <c r="G73" s="66"/>
      <c r="H73" s="78">
        <v>15</v>
      </c>
      <c r="I73" s="66">
        <v>14.4</v>
      </c>
      <c r="J73" s="24">
        <v>27</v>
      </c>
      <c r="K73" s="25">
        <v>14.666666666666666</v>
      </c>
      <c r="L73" s="74">
        <v>15</v>
      </c>
      <c r="M73" s="5">
        <v>12.466666666666667</v>
      </c>
      <c r="N73" s="4">
        <v>21</v>
      </c>
      <c r="O73" s="5">
        <v>14.666666666666666</v>
      </c>
      <c r="P73" s="74">
        <v>27</v>
      </c>
      <c r="Q73" s="5">
        <v>15.43</v>
      </c>
      <c r="T73" s="74">
        <v>24</v>
      </c>
      <c r="U73" s="5">
        <v>14.933333333333334</v>
      </c>
      <c r="V73" s="4">
        <v>27</v>
      </c>
      <c r="W73" s="5">
        <v>14.8125</v>
      </c>
      <c r="X73" s="74">
        <v>18</v>
      </c>
      <c r="Y73" s="5">
        <v>13</v>
      </c>
      <c r="AB73" s="74">
        <v>24</v>
      </c>
      <c r="AC73" s="5">
        <v>15.333333333333334</v>
      </c>
      <c r="AF73" s="74">
        <v>27</v>
      </c>
      <c r="AG73" s="5">
        <v>16.733333333333334</v>
      </c>
      <c r="AH73" s="4">
        <v>21</v>
      </c>
      <c r="AI73" s="5">
        <v>15.142857142857142</v>
      </c>
      <c r="AJ73" s="74">
        <v>21</v>
      </c>
      <c r="AK73" s="5">
        <v>13.642857142857142</v>
      </c>
    </row>
    <row r="74" spans="1:41" ht="15" customHeight="1">
      <c r="A74" s="19">
        <v>5</v>
      </c>
      <c r="B74" s="20" t="s">
        <v>87</v>
      </c>
      <c r="C74" s="20"/>
      <c r="D74" s="21">
        <f>AVERAGE(I74,K74,M74,S74,AI74)</f>
        <v>15.723071428571426</v>
      </c>
      <c r="E74" s="22">
        <f>SUM(H74,J74,L74,R74,AH74)</f>
        <v>129</v>
      </c>
      <c r="F74" s="23"/>
      <c r="G74" s="66"/>
      <c r="H74" s="78">
        <v>21</v>
      </c>
      <c r="I74" s="66">
        <v>15.26</v>
      </c>
      <c r="J74" s="24">
        <v>30</v>
      </c>
      <c r="K74" s="25">
        <v>16.733333333333334</v>
      </c>
      <c r="L74" s="74">
        <v>21</v>
      </c>
      <c r="M74" s="5">
        <v>14.666666666666666</v>
      </c>
      <c r="N74" s="4">
        <v>18</v>
      </c>
      <c r="O74" s="5">
        <v>14.4</v>
      </c>
      <c r="P74" s="74">
        <v>18</v>
      </c>
      <c r="Q74" s="5">
        <v>14.74</v>
      </c>
      <c r="R74" s="4">
        <v>27</v>
      </c>
      <c r="S74" s="5">
        <v>15.3125</v>
      </c>
      <c r="AH74" s="4">
        <v>30</v>
      </c>
      <c r="AI74" s="5">
        <v>16.642857142857142</v>
      </c>
    </row>
    <row r="75" spans="1:41" ht="15" customHeight="1">
      <c r="A75" s="19">
        <v>6</v>
      </c>
      <c r="B75" s="20" t="s">
        <v>227</v>
      </c>
      <c r="C75" s="20"/>
      <c r="D75" s="21">
        <f>AVERAGE(M75,AA75,AC75,AE75,AK75)</f>
        <v>15.459047619047618</v>
      </c>
      <c r="E75" s="22">
        <f>SUM(L75,Z75,AB75,AD75,AJ75)</f>
        <v>126</v>
      </c>
      <c r="F75" s="23"/>
      <c r="G75" s="66"/>
      <c r="H75" s="78"/>
      <c r="I75" s="66"/>
      <c r="J75" s="24"/>
      <c r="K75" s="25"/>
      <c r="L75" s="74">
        <v>18</v>
      </c>
      <c r="M75" s="5">
        <v>14.133333333333333</v>
      </c>
      <c r="Z75" s="4">
        <v>30</v>
      </c>
      <c r="AA75" s="5">
        <v>16.214285714285715</v>
      </c>
      <c r="AB75" s="74">
        <v>30</v>
      </c>
      <c r="AC75" s="5">
        <v>16.733333333333334</v>
      </c>
      <c r="AD75" s="4">
        <v>24</v>
      </c>
      <c r="AE75" s="5">
        <v>15.5</v>
      </c>
      <c r="AJ75" s="74">
        <v>24</v>
      </c>
      <c r="AK75" s="5">
        <v>14.714285714285714</v>
      </c>
    </row>
    <row r="76" spans="1:41" ht="15" customHeight="1">
      <c r="A76" s="19">
        <v>7</v>
      </c>
      <c r="B76" s="20" t="s">
        <v>90</v>
      </c>
      <c r="C76" s="20"/>
      <c r="D76" s="21">
        <f>AVERAGE(W76,Y76,AC76,AG76,AM76)</f>
        <v>13.767500000000002</v>
      </c>
      <c r="E76" s="22">
        <f>SUM(V76,X76,AB76,AF76,AL76)</f>
        <v>111</v>
      </c>
      <c r="F76" s="23"/>
      <c r="G76" s="66"/>
      <c r="H76" s="78">
        <v>12</v>
      </c>
      <c r="I76" s="66">
        <v>14.34</v>
      </c>
      <c r="J76" s="24">
        <v>18</v>
      </c>
      <c r="K76" s="25">
        <v>11.6</v>
      </c>
      <c r="N76" s="4">
        <v>15</v>
      </c>
      <c r="O76" s="5">
        <v>13.933333333333334</v>
      </c>
      <c r="V76" s="4">
        <v>21</v>
      </c>
      <c r="W76" s="5">
        <v>13.75</v>
      </c>
      <c r="X76" s="74">
        <v>24</v>
      </c>
      <c r="Y76" s="5">
        <v>15.4</v>
      </c>
      <c r="AB76" s="74">
        <v>21</v>
      </c>
      <c r="AC76" s="5">
        <v>15.266666666666667</v>
      </c>
      <c r="AF76" s="74">
        <v>21</v>
      </c>
      <c r="AG76" s="5">
        <v>12.733333333333333</v>
      </c>
      <c r="AH76" s="4">
        <v>18</v>
      </c>
      <c r="AI76" s="5">
        <v>14.857142857142858</v>
      </c>
      <c r="AJ76" s="74">
        <v>18</v>
      </c>
      <c r="AK76" s="5">
        <v>12.642857142857142</v>
      </c>
      <c r="AL76" s="4">
        <v>24</v>
      </c>
      <c r="AM76" s="5">
        <v>11.6875</v>
      </c>
    </row>
    <row r="77" spans="1:41" ht="15" customHeight="1">
      <c r="A77" s="19">
        <v>8</v>
      </c>
      <c r="B77" s="20" t="s">
        <v>94</v>
      </c>
      <c r="C77" s="20"/>
      <c r="D77" s="21">
        <f>AVERAGE(K77,S77,W77,AC77,AM77)</f>
        <v>13.112500000000001</v>
      </c>
      <c r="E77" s="22">
        <f>SUM(J77,R77,V77,AB77,AL77)</f>
        <v>96</v>
      </c>
      <c r="F77" s="23"/>
      <c r="G77" s="66"/>
      <c r="H77" s="78">
        <v>0</v>
      </c>
      <c r="I77" s="66">
        <v>10.57</v>
      </c>
      <c r="J77" s="24">
        <v>15</v>
      </c>
      <c r="K77" s="25">
        <v>11.533333333333333</v>
      </c>
      <c r="R77" s="4">
        <v>21</v>
      </c>
      <c r="S77" s="5">
        <v>13.5625</v>
      </c>
      <c r="V77" s="4">
        <v>15</v>
      </c>
      <c r="W77" s="5">
        <v>13.625</v>
      </c>
      <c r="AB77" s="74">
        <v>18</v>
      </c>
      <c r="AC77" s="5">
        <v>14.466666666666667</v>
      </c>
      <c r="AL77" s="4">
        <v>27</v>
      </c>
      <c r="AM77" s="5">
        <v>12.375</v>
      </c>
    </row>
    <row r="78" spans="1:41" ht="15" customHeight="1">
      <c r="A78" s="19">
        <v>9</v>
      </c>
      <c r="B78" s="20" t="s">
        <v>121</v>
      </c>
      <c r="C78" s="20"/>
      <c r="D78" s="21">
        <f>AVERAGE(AE78,AI78,AK78)</f>
        <v>14.821428571428571</v>
      </c>
      <c r="E78" s="22">
        <f>SUM(AD78,AH78,AJ78)</f>
        <v>45</v>
      </c>
      <c r="F78" s="23"/>
      <c r="G78" s="66"/>
      <c r="H78" s="78"/>
      <c r="I78" s="66"/>
      <c r="J78" s="24"/>
      <c r="K78" s="25"/>
      <c r="AD78" s="4">
        <v>21</v>
      </c>
      <c r="AE78" s="5">
        <v>14</v>
      </c>
      <c r="AH78" s="4">
        <v>24</v>
      </c>
      <c r="AI78" s="5">
        <v>15.642857142857142</v>
      </c>
    </row>
    <row r="79" spans="1:41" ht="15" customHeight="1">
      <c r="A79" s="19">
        <v>10</v>
      </c>
      <c r="B79" s="20" t="s">
        <v>85</v>
      </c>
      <c r="C79" s="20"/>
      <c r="D79" s="21">
        <f>AVERAGE(G79,I79,K79,M79,O79,Q79,S79,U79,W79,Y79,AA79,AC79,AE79,AG79,AI79,AK79)</f>
        <v>15.89</v>
      </c>
      <c r="E79" s="22">
        <f>SUM(F79,H79,J79,L79,N79,P79,R79,T79,V79,X79,Z79,AB79,AD79,AF79,AH79,AJ79)</f>
        <v>27</v>
      </c>
      <c r="F79" s="23"/>
      <c r="G79" s="66"/>
      <c r="H79" s="78">
        <v>27</v>
      </c>
      <c r="I79" s="66">
        <v>15.89</v>
      </c>
      <c r="J79" s="24"/>
      <c r="K79" s="25"/>
    </row>
    <row r="80" spans="1:41" ht="15" customHeight="1">
      <c r="A80" s="19">
        <v>11</v>
      </c>
      <c r="B80" s="20" t="s">
        <v>92</v>
      </c>
      <c r="C80" s="20"/>
      <c r="D80" s="21">
        <f>AVERAGE(G80,I80,K80,M80,O80,Q80,S80,U80,W80,Y80,AA80,AC80,AE80,AG80,AI80,AK80)</f>
        <v>11.655000000000001</v>
      </c>
      <c r="E80" s="22">
        <f>SUM(F80,H80,J80,L80,N80,P80,R80,T80,V80,X80,Z80,AB80,AD80,AF80,AH80,AJ80)</f>
        <v>18</v>
      </c>
      <c r="F80" s="23"/>
      <c r="G80" s="66"/>
      <c r="H80" s="78">
        <v>6</v>
      </c>
      <c r="I80" s="66">
        <v>12.51</v>
      </c>
      <c r="J80" s="24">
        <v>12</v>
      </c>
      <c r="K80" s="25">
        <v>10.8</v>
      </c>
    </row>
    <row r="81" spans="1:41" ht="15" customHeight="1">
      <c r="A81" s="19">
        <v>12</v>
      </c>
      <c r="B81" s="20" t="s">
        <v>290</v>
      </c>
      <c r="C81" s="20"/>
      <c r="D81" s="21">
        <f>AVERAGE(G81,I81,K81,M81,O81,Q81,S81,U81,W81,Y81,AA81,AC81,AE81,AG81,AI81,AK81)</f>
        <v>8.75</v>
      </c>
      <c r="E81" s="22">
        <f>SUM(F81,H81,J81,L81,N81,P81,R81,T81,V81,X81,Z81,AB81,AD81,AF81,AH81,AJ81)</f>
        <v>18</v>
      </c>
      <c r="F81" s="23"/>
      <c r="G81" s="66"/>
      <c r="H81" s="78"/>
      <c r="I81" s="66"/>
      <c r="J81" s="24"/>
      <c r="K81" s="25"/>
      <c r="R81" s="4">
        <v>18</v>
      </c>
      <c r="S81" s="5">
        <v>8.75</v>
      </c>
    </row>
    <row r="82" spans="1:41" ht="15" customHeight="1">
      <c r="A82" s="19">
        <v>13</v>
      </c>
      <c r="B82" s="20" t="s">
        <v>277</v>
      </c>
      <c r="C82" s="20"/>
      <c r="D82" s="21">
        <f>AVERAGE(G82,I82,K82,M82,O82,Q82,S82,U82,W82,Y82,AA82,AC82,AE82,AG82,AI82,AK82)</f>
        <v>10.97</v>
      </c>
      <c r="E82" s="22">
        <f>SUM(F82,H82,J82,L82,N82,P82,R82,T82,V82,X82,Z82,AB82,AD82,AF82,AH82,AJ82)</f>
        <v>15</v>
      </c>
      <c r="F82" s="23"/>
      <c r="G82" s="66"/>
      <c r="H82" s="78"/>
      <c r="I82" s="66"/>
      <c r="J82" s="24"/>
      <c r="K82" s="25"/>
      <c r="P82" s="74">
        <v>15</v>
      </c>
      <c r="Q82" s="5">
        <v>10.97</v>
      </c>
    </row>
    <row r="83" spans="1:41" ht="15" customHeight="1">
      <c r="A83" s="19">
        <v>14</v>
      </c>
      <c r="B83" s="20" t="s">
        <v>91</v>
      </c>
      <c r="C83" s="20"/>
      <c r="D83" s="21">
        <f>AVERAGE(G83,I83,K83,M83,O83,Q83,S83,U83,W83,Y83,AA83,AC83,AE83,AG83,AI83,AK83)</f>
        <v>12.97</v>
      </c>
      <c r="E83" s="22">
        <f>SUM(F83,H83,J83,L83,N83,P83,R83,T83,V83,X83,Z83,AB83,AD83,AF83,AH83,AJ83)</f>
        <v>9</v>
      </c>
      <c r="F83" s="23"/>
      <c r="G83" s="66"/>
      <c r="H83" s="78">
        <v>9</v>
      </c>
      <c r="I83" s="66">
        <v>12.97</v>
      </c>
      <c r="J83" s="24"/>
      <c r="K83" s="25"/>
    </row>
    <row r="84" spans="1:41" ht="15" customHeight="1">
      <c r="A84" s="19">
        <v>15</v>
      </c>
      <c r="B84" s="20" t="s">
        <v>93</v>
      </c>
      <c r="C84" s="20"/>
      <c r="D84" s="21">
        <f>AVERAGE(G84,I84,K84,M84,O84,Q84,S84,U84,W84,Y84,AA84,AC84,AE84,AG84,AI84,AK84)</f>
        <v>11.77</v>
      </c>
      <c r="E84" s="22">
        <f>SUM(F84,H84,J84,L84,N84,P84,R84,T84,V84,X84,Z84,AB84,AD84,AF84,AH84,AJ84)</f>
        <v>3</v>
      </c>
      <c r="F84" s="23"/>
      <c r="G84" s="66"/>
      <c r="H84" s="78">
        <v>3</v>
      </c>
      <c r="I84" s="66">
        <v>11.77</v>
      </c>
      <c r="J84" s="24"/>
      <c r="K84" s="25"/>
    </row>
    <row r="85" spans="1:41" ht="15" customHeight="1">
      <c r="A85" s="19"/>
      <c r="B85" s="20"/>
      <c r="C85" s="20"/>
      <c r="D85" s="21">
        <f>AVERAGE(G85,I85,K85,M85,O85,Q85,S85,U85,W85,Y85,AA85,AC85,AE85,AG85,AI85,AK85,AM85,AO85)</f>
        <v>0</v>
      </c>
      <c r="E85" s="22">
        <f>SUM(F85,H85,J85,L85,N85,P85,R85,T85,V85,X85,Z85,AB85,AD85,AF85,AH85,AJ85,AL85,AN85)</f>
        <v>0</v>
      </c>
      <c r="F85" s="23"/>
      <c r="G85" s="66">
        <v>0</v>
      </c>
      <c r="H85" s="78"/>
      <c r="I85" s="66"/>
      <c r="J85" s="24"/>
      <c r="K85" s="25"/>
    </row>
    <row r="86" spans="1:41" s="7" customFormat="1" ht="15" customHeight="1" thickBot="1">
      <c r="A86" s="26"/>
      <c r="B86" s="27"/>
      <c r="C86" s="27"/>
      <c r="D86" s="28"/>
      <c r="E86" s="29"/>
      <c r="F86" s="30"/>
      <c r="G86" s="67"/>
      <c r="H86" s="79"/>
      <c r="I86" s="67"/>
      <c r="J86" s="31"/>
      <c r="K86" s="32"/>
      <c r="L86" s="76"/>
      <c r="M86" s="10"/>
      <c r="N86" s="9"/>
      <c r="O86" s="10"/>
      <c r="P86" s="76"/>
      <c r="Q86" s="10"/>
      <c r="R86" s="9"/>
      <c r="S86" s="10"/>
      <c r="T86" s="76"/>
      <c r="U86" s="10"/>
      <c r="V86" s="9"/>
      <c r="W86" s="10"/>
      <c r="X86" s="76"/>
      <c r="Y86" s="10"/>
      <c r="Z86" s="9"/>
      <c r="AA86" s="10"/>
      <c r="AB86" s="76"/>
      <c r="AC86" s="10"/>
      <c r="AD86" s="9"/>
      <c r="AE86" s="10"/>
      <c r="AF86" s="76"/>
      <c r="AG86" s="10"/>
      <c r="AH86" s="9"/>
      <c r="AI86" s="10"/>
      <c r="AJ86" s="76"/>
      <c r="AK86" s="10"/>
      <c r="AL86" s="9"/>
      <c r="AM86" s="10"/>
      <c r="AN86" s="76"/>
      <c r="AO86" s="98"/>
    </row>
    <row r="87" spans="1:41" ht="15" customHeight="1" thickTop="1">
      <c r="A87" s="19"/>
      <c r="B87" s="12" t="s">
        <v>3</v>
      </c>
      <c r="C87" s="20"/>
      <c r="D87" s="21"/>
      <c r="E87" s="22"/>
      <c r="F87" s="23"/>
      <c r="G87" s="66"/>
      <c r="H87" s="78"/>
      <c r="I87" s="66"/>
      <c r="J87" s="24"/>
      <c r="K87" s="25"/>
    </row>
    <row r="88" spans="1:41" ht="15" customHeight="1">
      <c r="A88" s="19">
        <v>1</v>
      </c>
      <c r="B88" s="20" t="s">
        <v>95</v>
      </c>
      <c r="C88" s="20"/>
      <c r="D88" s="21">
        <f>AVERAGE(O88,Y88,AC88,AI88,AK88)</f>
        <v>14.946952380952382</v>
      </c>
      <c r="E88" s="22">
        <f>SUM(N88,X88,AB88,AH88,AJ88)</f>
        <v>150</v>
      </c>
      <c r="F88" s="23"/>
      <c r="G88" s="66"/>
      <c r="H88" s="78">
        <v>30</v>
      </c>
      <c r="I88" s="66">
        <v>9.66</v>
      </c>
      <c r="J88" s="24"/>
      <c r="K88" s="25"/>
      <c r="N88" s="4">
        <v>30</v>
      </c>
      <c r="O88" s="5">
        <v>14.533333333333333</v>
      </c>
      <c r="P88" s="74">
        <v>30</v>
      </c>
      <c r="Q88" s="5">
        <v>14.23</v>
      </c>
      <c r="R88" s="4">
        <v>30</v>
      </c>
      <c r="S88" s="5">
        <v>14.1875</v>
      </c>
      <c r="X88" s="74">
        <v>30</v>
      </c>
      <c r="Y88" s="5">
        <v>14.33</v>
      </c>
      <c r="AB88" s="74">
        <v>30</v>
      </c>
      <c r="AC88" s="5">
        <v>15.8</v>
      </c>
      <c r="AD88" s="4">
        <v>30</v>
      </c>
      <c r="AE88" s="5">
        <v>13.857142857142858</v>
      </c>
      <c r="AH88" s="4">
        <v>30</v>
      </c>
      <c r="AI88" s="5">
        <v>15.071428571428571</v>
      </c>
      <c r="AJ88" s="74">
        <v>30</v>
      </c>
      <c r="AK88" s="5">
        <v>15</v>
      </c>
    </row>
    <row r="89" spans="1:41" s="7" customFormat="1" ht="15" customHeight="1" thickBot="1">
      <c r="A89" s="26"/>
      <c r="B89" s="27"/>
      <c r="C89" s="27"/>
      <c r="D89" s="28"/>
      <c r="E89" s="29"/>
      <c r="F89" s="30"/>
      <c r="G89" s="67"/>
      <c r="H89" s="79"/>
      <c r="I89" s="67"/>
      <c r="J89" s="31"/>
      <c r="K89" s="32"/>
      <c r="L89" s="76"/>
      <c r="M89" s="10"/>
      <c r="N89" s="9"/>
      <c r="O89" s="10"/>
      <c r="P89" s="76"/>
      <c r="Q89" s="10"/>
      <c r="R89" s="9"/>
      <c r="S89" s="10"/>
      <c r="T89" s="76"/>
      <c r="U89" s="10"/>
      <c r="V89" s="9"/>
      <c r="W89" s="10"/>
      <c r="X89" s="76"/>
      <c r="Y89" s="10"/>
      <c r="Z89" s="9"/>
      <c r="AA89" s="10"/>
      <c r="AB89" s="76"/>
      <c r="AC89" s="10"/>
      <c r="AD89" s="9"/>
      <c r="AE89" s="10"/>
      <c r="AF89" s="76"/>
      <c r="AG89" s="10"/>
      <c r="AH89" s="9"/>
      <c r="AI89" s="10"/>
      <c r="AJ89" s="76"/>
      <c r="AK89" s="10"/>
      <c r="AL89" s="9"/>
      <c r="AM89" s="10"/>
      <c r="AN89" s="76"/>
      <c r="AO89" s="98"/>
    </row>
    <row r="90" spans="1:41" s="18" customFormat="1" ht="15" customHeight="1" thickTop="1">
      <c r="A90" s="11" t="s">
        <v>7</v>
      </c>
      <c r="B90" s="12" t="s">
        <v>8</v>
      </c>
      <c r="C90" s="12"/>
      <c r="D90" s="13" t="s">
        <v>33</v>
      </c>
      <c r="E90" s="11" t="s">
        <v>1</v>
      </c>
      <c r="F90" s="11"/>
      <c r="G90" s="65"/>
      <c r="H90" s="11"/>
      <c r="I90" s="65"/>
      <c r="J90" s="14"/>
      <c r="K90" s="15"/>
      <c r="L90" s="16"/>
      <c r="M90" s="17"/>
      <c r="N90" s="16"/>
      <c r="O90" s="17"/>
      <c r="P90" s="16"/>
      <c r="Q90" s="17"/>
      <c r="R90" s="16"/>
      <c r="S90" s="17"/>
      <c r="T90" s="16"/>
      <c r="U90" s="17"/>
      <c r="V90" s="16"/>
      <c r="W90" s="17"/>
      <c r="X90" s="16"/>
      <c r="Y90" s="17"/>
      <c r="Z90" s="16"/>
      <c r="AA90" s="17"/>
      <c r="AB90" s="16"/>
      <c r="AC90" s="17"/>
      <c r="AD90" s="16"/>
      <c r="AE90" s="17"/>
      <c r="AF90" s="16"/>
      <c r="AG90" s="17"/>
      <c r="AH90" s="16"/>
      <c r="AI90" s="17"/>
      <c r="AJ90" s="16"/>
      <c r="AK90" s="17"/>
      <c r="AL90" s="16"/>
      <c r="AM90" s="17"/>
      <c r="AN90" s="16"/>
      <c r="AO90" s="99"/>
    </row>
    <row r="91" spans="1:41" ht="15" customHeight="1">
      <c r="A91" s="19">
        <v>1</v>
      </c>
      <c r="B91" s="20" t="s">
        <v>107</v>
      </c>
      <c r="C91" s="20"/>
      <c r="D91" s="21">
        <f>AVERAGE(K91,U91,W91,Y91,AC91)</f>
        <v>7.3951666666666656</v>
      </c>
      <c r="E91" s="22">
        <f>SUM(J91,T91,V91,X91,AB91)</f>
        <v>150</v>
      </c>
      <c r="F91" s="23"/>
      <c r="G91" s="66"/>
      <c r="H91" s="78">
        <v>27</v>
      </c>
      <c r="I91" s="66">
        <v>6.81</v>
      </c>
      <c r="J91" s="24">
        <v>30</v>
      </c>
      <c r="K91" s="25">
        <v>6.9833333333333334</v>
      </c>
      <c r="L91" s="74">
        <v>27</v>
      </c>
      <c r="M91" s="5">
        <v>6.5666666666666664</v>
      </c>
      <c r="N91" s="4">
        <v>30</v>
      </c>
      <c r="O91" s="5">
        <v>6.9</v>
      </c>
      <c r="P91" s="74">
        <v>24</v>
      </c>
      <c r="Q91" s="5">
        <v>6.51</v>
      </c>
      <c r="T91" s="74">
        <v>30</v>
      </c>
      <c r="U91" s="5">
        <v>7.166666666666667</v>
      </c>
      <c r="V91" s="4">
        <v>30</v>
      </c>
      <c r="W91" s="5">
        <v>7.3125</v>
      </c>
      <c r="X91" s="74">
        <v>30</v>
      </c>
      <c r="Y91" s="5">
        <v>7.83</v>
      </c>
      <c r="AB91" s="74">
        <v>30</v>
      </c>
      <c r="AC91" s="5">
        <v>7.6833333333333336</v>
      </c>
      <c r="AF91" s="74">
        <v>30</v>
      </c>
      <c r="AG91" s="5">
        <v>6.45</v>
      </c>
      <c r="AH91" s="4">
        <v>27</v>
      </c>
      <c r="AI91" s="5">
        <v>6.7142857142857144</v>
      </c>
      <c r="AL91" s="4">
        <v>30</v>
      </c>
      <c r="AM91" s="5">
        <v>6.828125</v>
      </c>
    </row>
    <row r="92" spans="1:41" ht="15" customHeight="1">
      <c r="A92" s="19">
        <v>2</v>
      </c>
      <c r="B92" s="20" t="s">
        <v>228</v>
      </c>
      <c r="C92" s="20"/>
      <c r="D92" s="21">
        <f>AVERAGE(M92,Q92,S92,AA92,AE92)</f>
        <v>7.1225952380952391</v>
      </c>
      <c r="E92" s="22">
        <f>SUM(L92,P92,R92,Z92,AD92,)</f>
        <v>147</v>
      </c>
      <c r="F92" s="23"/>
      <c r="G92" s="66"/>
      <c r="H92" s="78"/>
      <c r="I92" s="66"/>
      <c r="J92" s="24"/>
      <c r="K92" s="25"/>
      <c r="L92" s="74">
        <v>30</v>
      </c>
      <c r="M92" s="5">
        <v>7.333333333333333</v>
      </c>
      <c r="P92" s="74">
        <v>27</v>
      </c>
      <c r="Q92" s="5">
        <v>6.86</v>
      </c>
      <c r="R92" s="4">
        <v>30</v>
      </c>
      <c r="S92" s="5">
        <v>6.6875</v>
      </c>
      <c r="Z92" s="4">
        <v>30</v>
      </c>
      <c r="AA92" s="5">
        <v>7.3035714285714288</v>
      </c>
      <c r="AD92" s="4">
        <v>30</v>
      </c>
      <c r="AE92" s="5">
        <v>7.4285714285714288</v>
      </c>
    </row>
    <row r="93" spans="1:41" ht="15" customHeight="1">
      <c r="A93" s="19">
        <v>3</v>
      </c>
      <c r="B93" s="20" t="s">
        <v>11</v>
      </c>
      <c r="C93" s="20"/>
      <c r="D93" s="21">
        <f>AVERAGE(G93,I93,AC93,AI93,AK93)</f>
        <v>6.9256726190476199</v>
      </c>
      <c r="E93" s="22">
        <f>SUM(F93,H93,AB93,AH93,AJ93)</f>
        <v>147</v>
      </c>
      <c r="F93" s="23">
        <v>30</v>
      </c>
      <c r="G93" s="66">
        <v>7.078125</v>
      </c>
      <c r="H93" s="78">
        <v>30</v>
      </c>
      <c r="I93" s="66">
        <v>7.03</v>
      </c>
      <c r="J93" s="24">
        <v>27</v>
      </c>
      <c r="K93" s="25">
        <v>6.6166666666666663</v>
      </c>
      <c r="L93" s="74">
        <v>24</v>
      </c>
      <c r="M93" s="5">
        <v>6.15</v>
      </c>
      <c r="N93" s="4">
        <v>27</v>
      </c>
      <c r="O93" s="5">
        <v>5.8166666666666664</v>
      </c>
      <c r="R93" s="4">
        <v>27</v>
      </c>
      <c r="S93" s="5">
        <v>6.65625</v>
      </c>
      <c r="T93" s="74">
        <v>27</v>
      </c>
      <c r="U93" s="5">
        <v>7.0166666666666666</v>
      </c>
      <c r="V93" s="4">
        <v>27</v>
      </c>
      <c r="W93" s="5">
        <v>6.953125</v>
      </c>
      <c r="Z93" s="4">
        <v>24</v>
      </c>
      <c r="AA93" s="5">
        <v>6.5357142857142856</v>
      </c>
      <c r="AB93" s="74">
        <v>27</v>
      </c>
      <c r="AC93" s="5">
        <v>7.2166666666666668</v>
      </c>
      <c r="AF93" s="74">
        <v>27</v>
      </c>
      <c r="AG93" s="5">
        <v>6.1166666666666663</v>
      </c>
      <c r="AH93" s="4">
        <v>30</v>
      </c>
      <c r="AI93" s="5">
        <v>7.0535714285714288</v>
      </c>
      <c r="AJ93" s="74">
        <v>30</v>
      </c>
      <c r="AK93" s="5">
        <v>6.25</v>
      </c>
      <c r="AL93" s="4">
        <v>27</v>
      </c>
      <c r="AM93" s="5">
        <v>6.734375</v>
      </c>
    </row>
    <row r="94" spans="1:41" ht="15" customHeight="1">
      <c r="A94" s="19">
        <v>4</v>
      </c>
      <c r="B94" s="20" t="s">
        <v>9</v>
      </c>
      <c r="C94" s="20"/>
      <c r="D94" s="21">
        <f>AVERAGE(G94,U94,AC94,AG94,AK94)</f>
        <v>5.7920833333333333</v>
      </c>
      <c r="E94" s="22">
        <f>SUM(F94,T94,AB94,AF94,AJ94)</f>
        <v>126</v>
      </c>
      <c r="F94" s="23">
        <v>27</v>
      </c>
      <c r="G94" s="66">
        <v>5.84375</v>
      </c>
      <c r="H94" s="78">
        <v>21</v>
      </c>
      <c r="I94" s="66">
        <v>5.63</v>
      </c>
      <c r="J94" s="24">
        <v>9</v>
      </c>
      <c r="K94" s="25">
        <v>5.333333333333333</v>
      </c>
      <c r="L94" s="74">
        <v>18</v>
      </c>
      <c r="M94" s="5">
        <v>5.2166666666666668</v>
      </c>
      <c r="N94" s="4">
        <v>15</v>
      </c>
      <c r="O94" s="5">
        <v>4.8833333333333337</v>
      </c>
      <c r="R94" s="4">
        <v>21</v>
      </c>
      <c r="S94" s="5">
        <v>4.53125</v>
      </c>
      <c r="T94" s="74">
        <v>24</v>
      </c>
      <c r="U94" s="5">
        <v>5.65</v>
      </c>
      <c r="V94" s="4">
        <v>24</v>
      </c>
      <c r="W94" s="5">
        <v>5.265625</v>
      </c>
      <c r="Z94" s="4">
        <v>21</v>
      </c>
      <c r="AA94" s="5">
        <v>5.5535714285714288</v>
      </c>
      <c r="AB94" s="74">
        <v>24</v>
      </c>
      <c r="AC94" s="5">
        <v>6</v>
      </c>
      <c r="AF94" s="74">
        <v>24</v>
      </c>
      <c r="AG94" s="5">
        <v>5.4666666666666668</v>
      </c>
      <c r="AH94" s="4">
        <v>24</v>
      </c>
      <c r="AI94" s="5">
        <v>4.9107142857142856</v>
      </c>
      <c r="AJ94" s="74">
        <v>27</v>
      </c>
      <c r="AK94" s="5">
        <v>6</v>
      </c>
      <c r="AL94" s="4">
        <v>21</v>
      </c>
      <c r="AM94" s="5">
        <v>5.375</v>
      </c>
    </row>
    <row r="95" spans="1:41" ht="15" customHeight="1">
      <c r="A95" s="19">
        <v>5</v>
      </c>
      <c r="B95" s="20" t="s">
        <v>12</v>
      </c>
      <c r="C95" s="20"/>
      <c r="D95" s="21">
        <f>AVERAGE(G95,I95,M95,O95,W95)</f>
        <v>5.4589999999999996</v>
      </c>
      <c r="E95" s="22">
        <f>SUM(F95,H95,L95,N95,V95)</f>
        <v>108</v>
      </c>
      <c r="F95" s="23">
        <v>24</v>
      </c>
      <c r="G95" s="66">
        <v>5.796875</v>
      </c>
      <c r="H95" s="78">
        <v>24</v>
      </c>
      <c r="I95" s="66">
        <v>5.77</v>
      </c>
      <c r="J95" s="24"/>
      <c r="K95" s="25"/>
      <c r="L95" s="74">
        <v>21</v>
      </c>
      <c r="M95" s="5">
        <v>5.583333333333333</v>
      </c>
      <c r="N95" s="4">
        <v>18</v>
      </c>
      <c r="O95" s="5">
        <v>5.0666666666666664</v>
      </c>
      <c r="V95" s="4">
        <v>21</v>
      </c>
      <c r="W95" s="5">
        <v>5.078125</v>
      </c>
      <c r="Z95" s="4">
        <v>18</v>
      </c>
      <c r="AA95" s="5">
        <v>4.5357142857142856</v>
      </c>
      <c r="AB95" s="74">
        <v>15</v>
      </c>
      <c r="AC95" s="5">
        <v>5.3666666666666663</v>
      </c>
    </row>
    <row r="96" spans="1:41" ht="15" customHeight="1">
      <c r="A96" s="19">
        <v>6</v>
      </c>
      <c r="B96" s="20" t="s">
        <v>140</v>
      </c>
      <c r="C96" s="20"/>
      <c r="D96" s="21">
        <f>AVERAGE(K96,Q96,S96,AE96)</f>
        <v>6.6020610119047625</v>
      </c>
      <c r="E96" s="22">
        <f>SUM(J96,P96,R96,AD96)</f>
        <v>99</v>
      </c>
      <c r="F96" s="23"/>
      <c r="G96" s="66"/>
      <c r="H96" s="78"/>
      <c r="I96" s="66"/>
      <c r="J96" s="24">
        <v>18</v>
      </c>
      <c r="K96" s="25">
        <v>6.0333333333333332</v>
      </c>
      <c r="P96" s="74">
        <v>30</v>
      </c>
      <c r="Q96" s="5">
        <v>7.27</v>
      </c>
      <c r="R96" s="4">
        <v>24</v>
      </c>
      <c r="S96" s="5">
        <v>5.765625</v>
      </c>
      <c r="AD96" s="4">
        <v>27</v>
      </c>
      <c r="AE96" s="5">
        <v>7.3392857142857144</v>
      </c>
    </row>
    <row r="97" spans="1:39" ht="15" customHeight="1">
      <c r="A97" s="19">
        <v>7</v>
      </c>
      <c r="B97" s="20" t="s">
        <v>189</v>
      </c>
      <c r="C97" s="20"/>
      <c r="D97" s="21">
        <f>AVERAGE(K97,O97,Y97,AG97,AK97)</f>
        <v>5.5061904761904774</v>
      </c>
      <c r="E97" s="22">
        <f>SUM(J97,N97,X97,AF97,AJ97)</f>
        <v>99</v>
      </c>
      <c r="F97" s="23"/>
      <c r="G97" s="66"/>
      <c r="H97" s="78"/>
      <c r="I97" s="66"/>
      <c r="J97" s="24">
        <v>15</v>
      </c>
      <c r="K97" s="25">
        <v>5.9666666666666668</v>
      </c>
      <c r="N97" s="4">
        <v>24</v>
      </c>
      <c r="O97" s="5">
        <v>5.3833333333333337</v>
      </c>
      <c r="X97" s="74">
        <v>24</v>
      </c>
      <c r="Y97" s="5">
        <v>6.25</v>
      </c>
      <c r="AF97" s="74">
        <v>18</v>
      </c>
      <c r="AG97" s="5">
        <v>5.2166666666666668</v>
      </c>
      <c r="AJ97" s="74">
        <v>18</v>
      </c>
      <c r="AK97" s="5">
        <v>4.7142857142857144</v>
      </c>
    </row>
    <row r="98" spans="1:39" ht="15" customHeight="1">
      <c r="A98" s="19">
        <v>8</v>
      </c>
      <c r="B98" s="20" t="s">
        <v>109</v>
      </c>
      <c r="C98" s="20"/>
      <c r="D98" s="21">
        <f>AVERAGE(Q98,S98,W98,Y98,AI98)</f>
        <v>4.7278214285714286</v>
      </c>
      <c r="E98" s="22">
        <f>SUM(P98,R98,V98,X98,AH98)</f>
        <v>99</v>
      </c>
      <c r="F98" s="23"/>
      <c r="G98" s="66"/>
      <c r="H98" s="78">
        <v>15</v>
      </c>
      <c r="I98" s="66">
        <v>4.1399999999999997</v>
      </c>
      <c r="J98" s="24">
        <v>3</v>
      </c>
      <c r="K98" s="25">
        <v>4.1333333333333337</v>
      </c>
      <c r="N98" s="4">
        <v>9</v>
      </c>
      <c r="O98" s="5">
        <v>4.25</v>
      </c>
      <c r="P98" s="74">
        <v>21</v>
      </c>
      <c r="Q98" s="5">
        <v>4.17</v>
      </c>
      <c r="R98" s="4">
        <v>18</v>
      </c>
      <c r="S98" s="5">
        <v>4.375</v>
      </c>
      <c r="T98" s="74">
        <v>15</v>
      </c>
      <c r="U98" s="5">
        <v>3.8166666666666669</v>
      </c>
      <c r="V98" s="4">
        <v>18</v>
      </c>
      <c r="W98" s="5">
        <v>4.78125</v>
      </c>
      <c r="X98" s="74">
        <v>21</v>
      </c>
      <c r="Y98" s="5">
        <v>5.67</v>
      </c>
      <c r="AB98" s="74">
        <v>9</v>
      </c>
      <c r="AC98" s="5">
        <v>3.9666666666666668</v>
      </c>
      <c r="AF98" s="74">
        <v>15</v>
      </c>
      <c r="AG98" s="5">
        <v>4.4833333333333334</v>
      </c>
      <c r="AH98" s="4">
        <v>21</v>
      </c>
      <c r="AI98" s="5">
        <v>4.6428571428571432</v>
      </c>
      <c r="AJ98" s="74">
        <v>15</v>
      </c>
      <c r="AK98" s="5">
        <v>4.0178571428571432</v>
      </c>
    </row>
    <row r="99" spans="1:39" ht="15" customHeight="1">
      <c r="A99" s="19">
        <v>9</v>
      </c>
      <c r="B99" s="20" t="s">
        <v>14</v>
      </c>
      <c r="C99" s="20"/>
      <c r="D99" s="21">
        <f>AVERAGE(G99,O99,U99,AA99,AC99)</f>
        <v>4.133779761904762</v>
      </c>
      <c r="E99" s="22">
        <f>SUM(F99,N99,T99,Z99,AB99)</f>
        <v>78</v>
      </c>
      <c r="F99" s="23">
        <v>21</v>
      </c>
      <c r="G99" s="66">
        <v>3.734375</v>
      </c>
      <c r="H99" s="78"/>
      <c r="I99" s="66"/>
      <c r="J99" s="24">
        <v>0</v>
      </c>
      <c r="K99" s="25">
        <v>2.9666666666666668</v>
      </c>
      <c r="L99" s="74">
        <v>12</v>
      </c>
      <c r="M99" s="5">
        <v>3.6333333333333333</v>
      </c>
      <c r="N99" s="4">
        <v>12</v>
      </c>
      <c r="O99" s="5">
        <v>4.3666666666666663</v>
      </c>
      <c r="T99" s="74">
        <v>18</v>
      </c>
      <c r="U99" s="5">
        <v>4</v>
      </c>
      <c r="Z99" s="4">
        <v>15</v>
      </c>
      <c r="AA99" s="5">
        <v>4.5178571428571432</v>
      </c>
      <c r="AB99" s="74">
        <v>12</v>
      </c>
      <c r="AC99" s="5">
        <v>4.05</v>
      </c>
      <c r="AJ99" s="74">
        <v>12</v>
      </c>
      <c r="AK99" s="5">
        <v>3.1964285714285716</v>
      </c>
    </row>
    <row r="100" spans="1:39" ht="15" customHeight="1">
      <c r="A100" s="19">
        <v>10</v>
      </c>
      <c r="B100" s="20" t="s">
        <v>295</v>
      </c>
      <c r="C100" s="20"/>
      <c r="D100" s="21">
        <f>AVERAGE(U100,AC100,AK100)</f>
        <v>5.3087301587301594</v>
      </c>
      <c r="E100" s="22">
        <f>SUM(T100,AB100,AJ100)</f>
        <v>60</v>
      </c>
      <c r="F100" s="23"/>
      <c r="G100" s="66"/>
      <c r="H100" s="78"/>
      <c r="I100" s="66"/>
      <c r="J100" s="24"/>
      <c r="K100" s="25"/>
      <c r="T100" s="74">
        <v>21</v>
      </c>
      <c r="U100" s="5">
        <v>5.3166666666666664</v>
      </c>
      <c r="AB100" s="74">
        <v>18</v>
      </c>
      <c r="AC100" s="5">
        <v>5.4666666666666668</v>
      </c>
      <c r="AJ100" s="74">
        <v>21</v>
      </c>
      <c r="AK100" s="5">
        <v>5.1428571428571432</v>
      </c>
    </row>
    <row r="101" spans="1:39" ht="15" customHeight="1">
      <c r="A101" s="19">
        <v>11</v>
      </c>
      <c r="B101" s="20" t="s">
        <v>229</v>
      </c>
      <c r="C101" s="20"/>
      <c r="D101" s="21">
        <f>AVERAGE(M101,O101,AE101,AG101,AI101,AK101)</f>
        <v>5.2837301587301582</v>
      </c>
      <c r="E101" s="22">
        <f>SUM(L101,N101,AD101,AF101,AH101,AJ101)</f>
        <v>57</v>
      </c>
      <c r="F101" s="23"/>
      <c r="G101" s="66"/>
      <c r="H101" s="78"/>
      <c r="I101" s="66"/>
      <c r="J101" s="24"/>
      <c r="K101" s="25"/>
      <c r="L101" s="74">
        <v>15</v>
      </c>
      <c r="M101" s="5">
        <v>5.0666666666666664</v>
      </c>
      <c r="N101" s="4">
        <v>21</v>
      </c>
      <c r="O101" s="5">
        <v>5.2666666666666666</v>
      </c>
      <c r="AD101" s="4">
        <v>21</v>
      </c>
      <c r="AE101" s="5">
        <v>5.5178571428571432</v>
      </c>
    </row>
    <row r="102" spans="1:39" ht="15" customHeight="1">
      <c r="A102" s="19">
        <v>12</v>
      </c>
      <c r="B102" s="20" t="s">
        <v>364</v>
      </c>
      <c r="C102" s="20"/>
      <c r="D102" s="21">
        <f>AVERAGE(AA102,AM102)</f>
        <v>6.1875</v>
      </c>
      <c r="E102" s="22">
        <f>SUM(Z102,AL102)</f>
        <v>51</v>
      </c>
      <c r="F102" s="23"/>
      <c r="G102" s="66"/>
      <c r="H102" s="78"/>
      <c r="I102" s="66"/>
      <c r="J102" s="24"/>
      <c r="K102" s="25"/>
      <c r="Z102" s="4">
        <v>27</v>
      </c>
      <c r="AA102" s="5">
        <v>6.625</v>
      </c>
      <c r="AL102" s="4">
        <v>24</v>
      </c>
      <c r="AM102" s="5">
        <v>5.75</v>
      </c>
    </row>
    <row r="103" spans="1:39" ht="15" customHeight="1">
      <c r="A103" s="19">
        <v>13</v>
      </c>
      <c r="B103" s="20" t="s">
        <v>188</v>
      </c>
      <c r="C103" s="20"/>
      <c r="D103" s="21">
        <f>AVERAGE(K103,AK103)</f>
        <v>5.8892857142857142</v>
      </c>
      <c r="E103" s="22">
        <f>SUM(J103,AJ103)</f>
        <v>45</v>
      </c>
      <c r="F103" s="23"/>
      <c r="G103" s="66"/>
      <c r="H103" s="78"/>
      <c r="I103" s="66"/>
      <c r="J103" s="24">
        <v>21</v>
      </c>
      <c r="K103" s="25">
        <v>6.1</v>
      </c>
      <c r="AJ103" s="74">
        <v>24</v>
      </c>
      <c r="AK103" s="5">
        <v>5.6785714285714288</v>
      </c>
    </row>
    <row r="104" spans="1:39" ht="15" customHeight="1">
      <c r="A104" s="19">
        <v>14</v>
      </c>
      <c r="B104" s="20" t="s">
        <v>108</v>
      </c>
      <c r="C104" s="20"/>
      <c r="D104" s="21">
        <f>AVERAGE(I104,K104,AC104,AE104,AG104,AI104,AK104)</f>
        <v>5.2811111111111115</v>
      </c>
      <c r="E104" s="22">
        <f>SUM(H104,J104,AB104,AD104,AF104,AH104,AJ104)</f>
        <v>45</v>
      </c>
      <c r="F104" s="23"/>
      <c r="G104" s="66"/>
      <c r="H104" s="78">
        <v>18</v>
      </c>
      <c r="I104" s="66">
        <v>5.26</v>
      </c>
      <c r="J104" s="24">
        <v>6</v>
      </c>
      <c r="K104" s="25">
        <v>4.666666666666667</v>
      </c>
      <c r="AB104" s="74">
        <v>21</v>
      </c>
      <c r="AC104" s="5">
        <v>5.916666666666667</v>
      </c>
    </row>
    <row r="105" spans="1:39" ht="15" customHeight="1">
      <c r="A105" s="19">
        <v>15</v>
      </c>
      <c r="B105" s="20" t="s">
        <v>190</v>
      </c>
      <c r="C105" s="20"/>
      <c r="D105" s="21">
        <f>AVERAGE(K105,Y105,AA105,AC105,AE105,AG105,AI105,AK105)</f>
        <v>6.16</v>
      </c>
      <c r="E105" s="22">
        <f>SUM(J105,X105,Z105,AB105,AD105,AF105,AH105,AJ105)</f>
        <v>39</v>
      </c>
      <c r="F105" s="23"/>
      <c r="G105" s="66"/>
      <c r="H105" s="78"/>
      <c r="I105" s="66"/>
      <c r="J105" s="24">
        <v>12</v>
      </c>
      <c r="K105" s="25">
        <v>5.4</v>
      </c>
      <c r="X105" s="74">
        <v>27</v>
      </c>
      <c r="Y105" s="5">
        <v>6.92</v>
      </c>
    </row>
    <row r="106" spans="1:39" ht="15" customHeight="1">
      <c r="A106" s="19">
        <v>16</v>
      </c>
      <c r="B106" s="20" t="s">
        <v>191</v>
      </c>
      <c r="C106" s="20"/>
      <c r="D106" s="21">
        <f>AVERAGE(K106,Q106,AM106)</f>
        <v>3.8261805555555557</v>
      </c>
      <c r="E106" s="22">
        <f>SUM(J106,P106,AL106)</f>
        <v>36</v>
      </c>
      <c r="F106" s="23"/>
      <c r="G106" s="66"/>
      <c r="H106" s="78"/>
      <c r="I106" s="66"/>
      <c r="J106" s="24">
        <v>0</v>
      </c>
      <c r="K106" s="25">
        <v>3.9166666666666665</v>
      </c>
      <c r="P106" s="74">
        <v>18</v>
      </c>
      <c r="Q106" s="5">
        <v>3.64</v>
      </c>
      <c r="AL106" s="4">
        <v>18</v>
      </c>
      <c r="AM106" s="5">
        <v>3.921875</v>
      </c>
    </row>
    <row r="107" spans="1:39" ht="15" customHeight="1">
      <c r="A107" s="19">
        <v>17</v>
      </c>
      <c r="B107" s="20" t="s">
        <v>187</v>
      </c>
      <c r="C107" s="20"/>
      <c r="D107" s="21">
        <f>AVERAGE(G107,I107,K107,M107,O107,Q107,S107,U107,W107,Y107,AA107,AC107,AE107,AG107,AI107,AK107)</f>
        <v>6.5166666666666666</v>
      </c>
      <c r="E107" s="22">
        <f>SUM(F107,H107,J107,L107,N107,P107,R107,T107,V107,X107,Z107,AB107,AD107,AF107,AH107,AJ107)</f>
        <v>24</v>
      </c>
      <c r="F107" s="23"/>
      <c r="G107" s="66"/>
      <c r="H107" s="78"/>
      <c r="I107" s="66"/>
      <c r="J107" s="24">
        <v>24</v>
      </c>
      <c r="K107" s="25">
        <v>6.5166666666666666</v>
      </c>
    </row>
    <row r="108" spans="1:39" ht="15" customHeight="1">
      <c r="A108" s="19">
        <v>18</v>
      </c>
      <c r="B108" s="20" t="s">
        <v>402</v>
      </c>
      <c r="C108" s="20"/>
      <c r="D108" s="21">
        <f>AVERAGE(AG108,AI108,AK108,AM108,AO108)</f>
        <v>5.4666666666666668</v>
      </c>
      <c r="E108" s="22">
        <f>SUM(AF108,AH108,AJ108,AL108,AN108)</f>
        <v>21</v>
      </c>
      <c r="F108" s="23"/>
      <c r="G108" s="66"/>
      <c r="H108" s="78"/>
      <c r="I108" s="66"/>
      <c r="J108" s="24"/>
      <c r="K108" s="25"/>
      <c r="AF108" s="74">
        <v>21</v>
      </c>
      <c r="AG108" s="5">
        <v>5.4666666666666668</v>
      </c>
    </row>
    <row r="109" spans="1:39" ht="15" customHeight="1">
      <c r="A109" s="19">
        <v>19</v>
      </c>
      <c r="B109" s="20" t="s">
        <v>230</v>
      </c>
      <c r="C109" s="20"/>
      <c r="D109" s="21">
        <f>AVERAGE(G109,I109,K109,M109,O109,Q109,S109,U109,W109,Y109,AA109,AC109,AE109,AG109,AI109,AK109)</f>
        <v>2.9583333333333335</v>
      </c>
      <c r="E109" s="22">
        <f>SUM(F109,H109,J109,L109,N109,P109,R109,T109,V109,X109,Z109,AB109,AD109,AF109,AH109,AJ109)</f>
        <v>15</v>
      </c>
      <c r="F109" s="23"/>
      <c r="G109" s="66"/>
      <c r="H109" s="78"/>
      <c r="I109" s="66"/>
      <c r="J109" s="24"/>
      <c r="K109" s="25"/>
      <c r="L109" s="74">
        <v>9</v>
      </c>
      <c r="M109" s="5">
        <v>2.9666666666666668</v>
      </c>
      <c r="N109" s="4">
        <v>6</v>
      </c>
      <c r="O109" s="5">
        <v>2.95</v>
      </c>
    </row>
    <row r="110" spans="1:39" ht="15" customHeight="1">
      <c r="A110" s="19">
        <v>20</v>
      </c>
      <c r="B110" s="20" t="s">
        <v>365</v>
      </c>
      <c r="C110" s="20"/>
      <c r="D110" s="21">
        <f>AVERAGE(G110,I110,K110,M110,O110,Q110,S110,U110,W110,Y110,AA110,AC110,AE110,AG110,AI110,AK110)</f>
        <v>4.2678571428571432</v>
      </c>
      <c r="E110" s="22">
        <f>SUM(F110,H110,J110,L110,N110,P110,R110,T110,V110,X110,Z110,AB110,AD110,AF110,AH110,AJ110)</f>
        <v>12</v>
      </c>
      <c r="F110" s="23"/>
      <c r="G110" s="66"/>
      <c r="H110" s="78"/>
      <c r="I110" s="66"/>
      <c r="J110" s="24"/>
      <c r="K110" s="25"/>
      <c r="Z110" s="4">
        <v>12</v>
      </c>
      <c r="AA110" s="5">
        <v>4.2678571428571432</v>
      </c>
    </row>
    <row r="111" spans="1:39" ht="15" customHeight="1">
      <c r="A111" s="19">
        <v>21</v>
      </c>
      <c r="B111" s="20" t="s">
        <v>192</v>
      </c>
      <c r="C111" s="20"/>
      <c r="D111" s="21">
        <f>AVERAGE(K111,AI111,AK111)</f>
        <v>3.0666666666666669</v>
      </c>
      <c r="E111" s="22">
        <f>SUM(J111,AH111,AJ111)</f>
        <v>0</v>
      </c>
      <c r="F111" s="23"/>
      <c r="G111" s="66"/>
      <c r="H111" s="78"/>
      <c r="I111" s="66"/>
      <c r="J111" s="24">
        <v>0</v>
      </c>
      <c r="K111" s="25">
        <v>3.0666666666666669</v>
      </c>
    </row>
    <row r="112" spans="1:39" ht="15" customHeight="1">
      <c r="A112" s="19"/>
      <c r="B112" s="20"/>
      <c r="C112" s="20"/>
      <c r="D112" s="21">
        <f>AVERAGE(G112,I112,K112,M112,O112,Q112,S112,U112,W112,Y112,AA112,AC112,AE112,AG112,AI112,AK112,AM112,AO112)</f>
        <v>0</v>
      </c>
      <c r="E112" s="22">
        <f>SUM(F112,H112,J112,L112,N112,P112,R112,T112,V112,X112,Z112,AB112,AD112,AF112,AH112,AJ112,AL112,AN112)</f>
        <v>0</v>
      </c>
      <c r="F112" s="23"/>
      <c r="G112" s="66">
        <v>0</v>
      </c>
      <c r="H112" s="78"/>
      <c r="I112" s="66"/>
      <c r="J112" s="24"/>
      <c r="K112" s="25"/>
    </row>
    <row r="113" spans="1:41" s="7" customFormat="1" ht="15" customHeight="1" thickBot="1">
      <c r="A113" s="26"/>
      <c r="B113" s="27"/>
      <c r="C113" s="27"/>
      <c r="D113" s="28"/>
      <c r="E113" s="29"/>
      <c r="F113" s="30"/>
      <c r="G113" s="67"/>
      <c r="H113" s="79"/>
      <c r="I113" s="67"/>
      <c r="J113" s="31"/>
      <c r="K113" s="32"/>
      <c r="L113" s="76"/>
      <c r="M113" s="10"/>
      <c r="N113" s="9"/>
      <c r="O113" s="10"/>
      <c r="P113" s="76"/>
      <c r="Q113" s="10"/>
      <c r="R113" s="9"/>
      <c r="S113" s="10"/>
      <c r="T113" s="76"/>
      <c r="U113" s="10"/>
      <c r="V113" s="9"/>
      <c r="W113" s="10"/>
      <c r="X113" s="76"/>
      <c r="Y113" s="10"/>
      <c r="Z113" s="9"/>
      <c r="AA113" s="10"/>
      <c r="AB113" s="76"/>
      <c r="AC113" s="10"/>
      <c r="AD113" s="9"/>
      <c r="AE113" s="10"/>
      <c r="AF113" s="76"/>
      <c r="AG113" s="10"/>
      <c r="AH113" s="9"/>
      <c r="AI113" s="10"/>
      <c r="AJ113" s="76"/>
      <c r="AK113" s="10"/>
      <c r="AL113" s="9"/>
      <c r="AM113" s="10"/>
      <c r="AN113" s="76"/>
      <c r="AO113" s="98"/>
    </row>
    <row r="114" spans="1:41" ht="15" customHeight="1" thickTop="1">
      <c r="A114" s="42"/>
      <c r="B114" s="12" t="s">
        <v>5</v>
      </c>
      <c r="C114" s="87"/>
      <c r="D114" s="88"/>
      <c r="E114" s="89"/>
      <c r="F114" s="43"/>
      <c r="G114" s="92"/>
      <c r="H114" s="77"/>
      <c r="I114" s="92"/>
      <c r="J114" s="44"/>
      <c r="K114" s="94"/>
    </row>
    <row r="115" spans="1:41" ht="15" customHeight="1">
      <c r="A115" s="19">
        <v>1</v>
      </c>
      <c r="B115" s="20" t="s">
        <v>346</v>
      </c>
      <c r="C115" s="20"/>
      <c r="D115" s="21">
        <f>AVERAGE(W115,Y115,AE115,AG115,AI115)</f>
        <v>6.7788392857142856</v>
      </c>
      <c r="E115" s="22">
        <f>SUM(V115,X115,AD115,AF115,AH115)</f>
        <v>150</v>
      </c>
      <c r="F115" s="23"/>
      <c r="G115" s="66"/>
      <c r="H115" s="78"/>
      <c r="I115" s="66"/>
      <c r="J115" s="24"/>
      <c r="K115" s="25"/>
      <c r="V115" s="4">
        <v>30</v>
      </c>
      <c r="W115" s="5">
        <v>6.140625</v>
      </c>
      <c r="X115" s="74">
        <v>30</v>
      </c>
      <c r="Y115" s="5">
        <v>7.6</v>
      </c>
      <c r="AD115" s="4">
        <v>30</v>
      </c>
      <c r="AE115" s="5">
        <v>7.3214285714285712</v>
      </c>
      <c r="AF115" s="74">
        <v>30</v>
      </c>
      <c r="AG115" s="5">
        <v>6.1</v>
      </c>
      <c r="AH115" s="4">
        <v>30</v>
      </c>
      <c r="AI115" s="5">
        <v>6.7321428571428568</v>
      </c>
      <c r="AL115" s="4">
        <v>27</v>
      </c>
      <c r="AM115" s="5">
        <v>6.28125</v>
      </c>
    </row>
    <row r="116" spans="1:41" ht="15" customHeight="1">
      <c r="A116" s="19">
        <v>2</v>
      </c>
      <c r="B116" s="20" t="s">
        <v>96</v>
      </c>
      <c r="C116" s="20"/>
      <c r="D116" s="21">
        <f>AVERAGE(I116,U116,AE116,AK116,AM116)</f>
        <v>6.2340833333333334</v>
      </c>
      <c r="E116" s="22">
        <f>SUM(H116,T116,AD116,AH116,AL116)</f>
        <v>144</v>
      </c>
      <c r="F116" s="23"/>
      <c r="G116" s="66"/>
      <c r="H116" s="78">
        <v>30</v>
      </c>
      <c r="I116" s="66">
        <v>6.16</v>
      </c>
      <c r="J116" s="24"/>
      <c r="K116" s="25"/>
      <c r="T116" s="74">
        <v>30</v>
      </c>
      <c r="U116" s="5">
        <v>6.916666666666667</v>
      </c>
      <c r="V116" s="4">
        <v>27</v>
      </c>
      <c r="W116" s="5">
        <v>5.703125</v>
      </c>
      <c r="AD116" s="4">
        <v>27</v>
      </c>
      <c r="AE116" s="5">
        <v>6.6071428571428568</v>
      </c>
      <c r="AF116" s="74">
        <v>27</v>
      </c>
      <c r="AG116" s="5">
        <v>5.416666666666667</v>
      </c>
      <c r="AH116" s="4">
        <v>27</v>
      </c>
      <c r="AI116" s="5">
        <v>5.875</v>
      </c>
      <c r="AJ116" s="74">
        <v>30</v>
      </c>
      <c r="AK116" s="5">
        <v>5.1428571428571432</v>
      </c>
      <c r="AL116" s="4">
        <v>30</v>
      </c>
      <c r="AM116" s="5">
        <v>6.34375</v>
      </c>
    </row>
    <row r="117" spans="1:41" ht="15" customHeight="1">
      <c r="A117" s="19">
        <v>3</v>
      </c>
      <c r="B117" s="20" t="s">
        <v>97</v>
      </c>
      <c r="C117" s="90"/>
      <c r="D117" s="91">
        <f>AVERAGE(I117,K117,M117,O117,AC117)</f>
        <v>5.5220000000000002</v>
      </c>
      <c r="E117" s="89">
        <f>SUM(H117,J117,L117,N117,AB117)</f>
        <v>144</v>
      </c>
      <c r="F117" s="23"/>
      <c r="G117" s="93"/>
      <c r="H117" s="78">
        <v>27</v>
      </c>
      <c r="I117" s="93">
        <v>5.61</v>
      </c>
      <c r="J117" s="24">
        <v>30</v>
      </c>
      <c r="K117" s="95">
        <v>5.583333333333333</v>
      </c>
      <c r="L117" s="74">
        <v>30</v>
      </c>
      <c r="M117" s="5">
        <v>5.2666666666666666</v>
      </c>
      <c r="N117" s="4">
        <v>30</v>
      </c>
      <c r="O117" s="5">
        <v>5.583333333333333</v>
      </c>
      <c r="R117" s="4">
        <v>27</v>
      </c>
      <c r="S117" s="5">
        <v>5.171875</v>
      </c>
      <c r="AB117" s="74">
        <v>27</v>
      </c>
      <c r="AC117" s="5">
        <v>5.5666666666666664</v>
      </c>
    </row>
    <row r="118" spans="1:41" ht="15" customHeight="1">
      <c r="A118" s="19">
        <v>4</v>
      </c>
      <c r="B118" s="20" t="s">
        <v>98</v>
      </c>
      <c r="C118" s="20"/>
      <c r="D118" s="21">
        <f>AVERAGE(,I118,S118,AC118,AI118,AM118)</f>
        <v>3.847564484126984</v>
      </c>
      <c r="E118" s="22">
        <f>SUM(H118,R118,AB118,AH118,AL118)</f>
        <v>123</v>
      </c>
      <c r="F118" s="23"/>
      <c r="G118" s="66"/>
      <c r="H118" s="78">
        <v>24</v>
      </c>
      <c r="I118" s="66">
        <v>4.29</v>
      </c>
      <c r="J118" s="24"/>
      <c r="K118" s="25"/>
      <c r="R118" s="4">
        <v>24</v>
      </c>
      <c r="S118" s="5">
        <v>3.921875</v>
      </c>
      <c r="AB118" s="74">
        <v>30</v>
      </c>
      <c r="AC118" s="5">
        <v>5.833333333333333</v>
      </c>
      <c r="AH118" s="4">
        <v>24</v>
      </c>
      <c r="AI118" s="5">
        <v>4.1964285714285712</v>
      </c>
      <c r="AL118" s="4">
        <v>21</v>
      </c>
      <c r="AM118" s="5">
        <v>4.84375</v>
      </c>
    </row>
    <row r="119" spans="1:41" ht="15" customHeight="1">
      <c r="A119" s="19">
        <v>5</v>
      </c>
      <c r="B119" s="20" t="s">
        <v>291</v>
      </c>
      <c r="C119" s="20"/>
      <c r="D119" s="21">
        <f>AVERAGE(S119,AA119,AM119)</f>
        <v>6.213541666666667</v>
      </c>
      <c r="E119" s="22">
        <f>SUM(R119,Z119,AL119)</f>
        <v>84</v>
      </c>
      <c r="F119" s="23"/>
      <c r="G119" s="66"/>
      <c r="H119" s="78"/>
      <c r="I119" s="66"/>
      <c r="J119" s="24"/>
      <c r="K119" s="25"/>
      <c r="R119" s="4">
        <v>30</v>
      </c>
      <c r="S119" s="5">
        <v>6.015625</v>
      </c>
      <c r="Z119" s="4">
        <v>30</v>
      </c>
      <c r="AA119" s="5">
        <v>6.5</v>
      </c>
      <c r="AL119" s="4">
        <v>24</v>
      </c>
      <c r="AM119" s="5">
        <v>6.125</v>
      </c>
    </row>
    <row r="120" spans="1:41" ht="15" customHeight="1">
      <c r="A120" s="19">
        <v>6</v>
      </c>
      <c r="B120" s="20" t="s">
        <v>231</v>
      </c>
      <c r="C120" s="20"/>
      <c r="D120" s="21">
        <f>AVERAGE(M120,AA120,AE120,AG120,AI120,AK120)</f>
        <v>4.3777777777777773</v>
      </c>
      <c r="E120" s="22">
        <f>SUM(,L120,Z120,AD120,AF120,AH120,AJ120)</f>
        <v>69</v>
      </c>
      <c r="F120" s="23"/>
      <c r="G120" s="66"/>
      <c r="H120" s="78"/>
      <c r="I120" s="66"/>
      <c r="J120" s="24"/>
      <c r="K120" s="25"/>
      <c r="L120" s="74">
        <v>27</v>
      </c>
      <c r="M120" s="5">
        <v>4.3833333333333337</v>
      </c>
      <c r="Z120" s="4">
        <v>21</v>
      </c>
      <c r="AA120" s="5">
        <v>4.375</v>
      </c>
      <c r="AD120" s="4">
        <v>21</v>
      </c>
      <c r="AE120" s="5">
        <v>4.375</v>
      </c>
    </row>
    <row r="121" spans="1:41" ht="15" customHeight="1">
      <c r="A121" s="19">
        <v>7</v>
      </c>
      <c r="B121" s="20" t="s">
        <v>403</v>
      </c>
      <c r="C121" s="20"/>
      <c r="D121" s="21">
        <f>AVERAGE(AG121,AK121,AM121,AO121)</f>
        <v>3.2507440476190474</v>
      </c>
      <c r="E121" s="22">
        <f>SUM(AF121,AJ121,AL121,AN121)</f>
        <v>66</v>
      </c>
      <c r="F121" s="23"/>
      <c r="G121" s="66"/>
      <c r="H121" s="78"/>
      <c r="I121" s="66"/>
      <c r="J121" s="24"/>
      <c r="K121" s="25"/>
      <c r="AF121" s="74">
        <v>21</v>
      </c>
      <c r="AG121" s="5">
        <v>2</v>
      </c>
      <c r="AJ121" s="74">
        <v>27</v>
      </c>
      <c r="AK121" s="5">
        <v>3.7678571428571428</v>
      </c>
      <c r="AL121" s="4">
        <v>18</v>
      </c>
      <c r="AM121" s="5">
        <v>3.984375</v>
      </c>
    </row>
    <row r="122" spans="1:41" ht="15" customHeight="1">
      <c r="A122" s="19">
        <v>8</v>
      </c>
      <c r="B122" s="20" t="s">
        <v>366</v>
      </c>
      <c r="C122" s="20"/>
      <c r="D122" s="21">
        <f>AVERAGE(AA122,AE122,AG122,AI122,AK122)</f>
        <v>6.0267857142857135</v>
      </c>
      <c r="E122" s="22">
        <f>SUM(Z122,AD122,AF122,AH122,AJ122)</f>
        <v>51</v>
      </c>
      <c r="F122" s="23"/>
      <c r="G122" s="66"/>
      <c r="H122" s="78"/>
      <c r="I122" s="66"/>
      <c r="J122" s="24"/>
      <c r="K122" s="25"/>
      <c r="Z122" s="4">
        <v>27</v>
      </c>
      <c r="AA122" s="5">
        <v>6.1964285714285712</v>
      </c>
      <c r="AD122" s="4">
        <v>24</v>
      </c>
      <c r="AE122" s="5">
        <v>5.8571428571428568</v>
      </c>
    </row>
    <row r="123" spans="1:41" ht="15" customHeight="1">
      <c r="A123" s="19">
        <v>9</v>
      </c>
      <c r="B123" s="20" t="s">
        <v>193</v>
      </c>
      <c r="C123" s="20"/>
      <c r="D123" s="21">
        <f>AVERAGE(K123,AC123,AE123,AG123,AI123,AK123)</f>
        <v>5.0666666666666664</v>
      </c>
      <c r="E123" s="22">
        <f>SUM(J123,AB123,AD123,AF123,AH123,AJ123)</f>
        <v>27</v>
      </c>
      <c r="F123" s="23"/>
      <c r="G123" s="66"/>
      <c r="H123" s="78"/>
      <c r="I123" s="66"/>
      <c r="J123" s="24">
        <v>27</v>
      </c>
      <c r="K123" s="25">
        <v>5.0666666666666664</v>
      </c>
    </row>
    <row r="124" spans="1:41" ht="15" customHeight="1">
      <c r="A124" s="19">
        <v>10</v>
      </c>
      <c r="B124" s="20" t="s">
        <v>367</v>
      </c>
      <c r="C124" s="20"/>
      <c r="D124" s="21">
        <f>AVERAGE(AA124,AC124,AE124,AG124,AI124,AK124)</f>
        <v>5.6071428571428568</v>
      </c>
      <c r="E124" s="22">
        <f>SUM(Z124,AB124,AD124,AF124,AH124,AJ124)</f>
        <v>24</v>
      </c>
      <c r="F124" s="23"/>
      <c r="G124" s="66"/>
      <c r="H124" s="78"/>
      <c r="I124" s="66"/>
      <c r="J124" s="24"/>
      <c r="K124" s="25"/>
      <c r="Z124" s="4">
        <v>24</v>
      </c>
      <c r="AA124" s="5">
        <v>5.6071428571428568</v>
      </c>
    </row>
    <row r="125" spans="1:41" ht="15" customHeight="1">
      <c r="A125" s="19">
        <v>11</v>
      </c>
      <c r="B125" s="20" t="s">
        <v>113</v>
      </c>
      <c r="C125" s="20"/>
      <c r="D125" s="21">
        <f>AVERAGE(AG125,AI125,AK125,AM125,AO125)</f>
        <v>4.1166666666666663</v>
      </c>
      <c r="E125" s="22">
        <f>SUM(AF125,AH125,AJ125,AL125,AN125)</f>
        <v>24</v>
      </c>
      <c r="F125" s="23"/>
      <c r="G125" s="66"/>
      <c r="H125" s="78"/>
      <c r="I125" s="66"/>
      <c r="J125" s="24"/>
      <c r="K125" s="25"/>
      <c r="AF125" s="74">
        <v>24</v>
      </c>
      <c r="AG125" s="5">
        <v>4.1166666666666663</v>
      </c>
    </row>
    <row r="126" spans="1:41" ht="15" customHeight="1">
      <c r="A126" s="19">
        <v>12</v>
      </c>
      <c r="B126" s="20" t="s">
        <v>174</v>
      </c>
      <c r="C126" s="20"/>
      <c r="D126" s="21">
        <f>AVERAGE(W126,AC126,AE126,AG126,AI126,AK126)</f>
        <v>3.5625</v>
      </c>
      <c r="E126" s="22">
        <f>SUM(V126,AB126,AD126,AF126,AH126,AJ126)</f>
        <v>24</v>
      </c>
      <c r="F126" s="23"/>
      <c r="G126" s="66"/>
      <c r="H126" s="78"/>
      <c r="I126" s="66"/>
      <c r="J126" s="24"/>
      <c r="K126" s="25"/>
      <c r="V126" s="4">
        <v>24</v>
      </c>
      <c r="W126" s="5">
        <v>3.5625</v>
      </c>
    </row>
    <row r="127" spans="1:41" ht="15" customHeight="1">
      <c r="A127" s="19">
        <v>13</v>
      </c>
      <c r="B127" s="20" t="s">
        <v>99</v>
      </c>
      <c r="C127" s="20"/>
      <c r="D127" s="21">
        <f>AVERAGE(I127,AC127,AE127,AG127,AI127,AK127)</f>
        <v>3.09</v>
      </c>
      <c r="E127" s="22">
        <f>SUM(H127,AB127,AD127,AF127,AH127,AJ127)</f>
        <v>21</v>
      </c>
      <c r="F127" s="23"/>
      <c r="G127" s="66"/>
      <c r="H127" s="78">
        <v>21</v>
      </c>
      <c r="I127" s="66">
        <v>3.09</v>
      </c>
      <c r="J127" s="24"/>
      <c r="K127" s="25"/>
    </row>
    <row r="128" spans="1:41" ht="15" customHeight="1">
      <c r="A128" s="19"/>
      <c r="B128" s="20"/>
      <c r="C128" s="20"/>
      <c r="D128" s="21">
        <f>AVERAGE(G128,I128,K128,M128,O128,Q128,S128,U128,W128,Y128,AA128,AC128,AE128,AG128,AI128,AK128,AM128,AO128)</f>
        <v>0</v>
      </c>
      <c r="E128" s="22">
        <f>SUM(F128,H128,J128,L128,N128,P128,R128,T128,V128,X128,Z128,AB128,AD128,AF128,AH128,AJ128,AL128,AN128)</f>
        <v>0</v>
      </c>
      <c r="F128" s="23"/>
      <c r="G128" s="66">
        <v>0</v>
      </c>
      <c r="H128" s="78"/>
      <c r="I128" s="66"/>
      <c r="J128" s="24"/>
      <c r="K128" s="25"/>
    </row>
    <row r="129" spans="1:41" s="7" customFormat="1" ht="15" customHeight="1" thickBot="1">
      <c r="A129" s="34"/>
      <c r="B129" s="35"/>
      <c r="C129" s="35"/>
      <c r="D129" s="36"/>
      <c r="E129" s="35"/>
      <c r="F129" s="37"/>
      <c r="G129" s="68"/>
      <c r="H129" s="80"/>
      <c r="I129" s="68"/>
      <c r="J129" s="38"/>
      <c r="K129" s="39"/>
      <c r="L129" s="76"/>
      <c r="M129" s="10"/>
      <c r="N129" s="9"/>
      <c r="O129" s="10"/>
      <c r="P129" s="76"/>
      <c r="Q129" s="10"/>
      <c r="R129" s="9"/>
      <c r="S129" s="10"/>
      <c r="T129" s="76"/>
      <c r="U129" s="10"/>
      <c r="V129" s="9"/>
      <c r="W129" s="10"/>
      <c r="X129" s="76"/>
      <c r="Y129" s="10"/>
      <c r="Z129" s="9"/>
      <c r="AA129" s="10"/>
      <c r="AB129" s="76"/>
      <c r="AC129" s="10"/>
      <c r="AD129" s="9"/>
      <c r="AE129" s="10"/>
      <c r="AF129" s="76"/>
      <c r="AG129" s="10"/>
      <c r="AH129" s="9"/>
      <c r="AI129" s="10"/>
      <c r="AJ129" s="76"/>
      <c r="AK129" s="10"/>
      <c r="AL129" s="9"/>
      <c r="AM129" s="10"/>
      <c r="AN129" s="76"/>
      <c r="AO129" s="98"/>
    </row>
    <row r="130" spans="1:41" ht="15" customHeight="1" thickTop="1">
      <c r="A130" s="19">
        <v>1</v>
      </c>
      <c r="B130" s="45" t="s">
        <v>278</v>
      </c>
      <c r="C130" s="40"/>
      <c r="D130" s="21">
        <f>AVERAGE(Q130,S130,AG130,AK130,AM130)</f>
        <v>6.5351428571428567</v>
      </c>
      <c r="E130" s="22">
        <f>SUM(P130,R130,AF130,AJ130,AL130)</f>
        <v>135</v>
      </c>
      <c r="F130" s="24"/>
      <c r="G130" s="25"/>
      <c r="H130" s="81"/>
      <c r="I130" s="25"/>
      <c r="J130" s="24"/>
      <c r="K130" s="25"/>
      <c r="P130" s="74">
        <v>30</v>
      </c>
      <c r="Q130" s="5">
        <v>6.89</v>
      </c>
      <c r="R130" s="4">
        <v>24</v>
      </c>
      <c r="S130" s="5">
        <v>5.921875</v>
      </c>
      <c r="X130" s="74">
        <v>18</v>
      </c>
      <c r="Y130" s="5">
        <v>7.03</v>
      </c>
      <c r="AF130" s="74">
        <v>30</v>
      </c>
      <c r="AG130" s="5">
        <v>6.5</v>
      </c>
      <c r="AJ130" s="74">
        <v>30</v>
      </c>
      <c r="AK130" s="5">
        <v>6.6607142857142856</v>
      </c>
      <c r="AL130" s="4">
        <v>21</v>
      </c>
      <c r="AM130" s="5">
        <v>6.703125</v>
      </c>
    </row>
    <row r="131" spans="1:41" ht="15" customHeight="1">
      <c r="A131" s="19">
        <v>2</v>
      </c>
      <c r="B131" s="45" t="s">
        <v>194</v>
      </c>
      <c r="C131" s="40"/>
      <c r="D131" s="21">
        <f>AVERAGE(K131,U131,Y131,AG131,AI131)</f>
        <v>6.4045238095238091</v>
      </c>
      <c r="E131" s="22">
        <f>SUM(J131,T131,X131,AF131,AH131)</f>
        <v>135</v>
      </c>
      <c r="F131" s="24"/>
      <c r="G131" s="25"/>
      <c r="H131" s="81"/>
      <c r="I131" s="25"/>
      <c r="J131" s="24">
        <v>30</v>
      </c>
      <c r="K131" s="25">
        <v>5.9333333333333336</v>
      </c>
      <c r="T131" s="74">
        <v>30</v>
      </c>
      <c r="U131" s="5">
        <v>6.6</v>
      </c>
      <c r="X131" s="74">
        <v>24</v>
      </c>
      <c r="Y131" s="5">
        <v>7.25</v>
      </c>
      <c r="AF131" s="74">
        <v>27</v>
      </c>
      <c r="AG131" s="5">
        <v>6.4</v>
      </c>
      <c r="AH131" s="4">
        <v>24</v>
      </c>
      <c r="AI131" s="5">
        <v>5.8392857142857144</v>
      </c>
    </row>
    <row r="132" spans="1:41" ht="15" customHeight="1">
      <c r="A132" s="19">
        <v>3</v>
      </c>
      <c r="B132" s="45" t="s">
        <v>347</v>
      </c>
      <c r="C132" s="40"/>
      <c r="D132" s="21">
        <f>AVERAGE(W132,AC132,AG132,AK132,AM132)</f>
        <v>6.6664285714285709</v>
      </c>
      <c r="E132" s="22">
        <f>SUM(V132,AB132,AF132,AJ132,AL132)</f>
        <v>129</v>
      </c>
      <c r="F132" s="24"/>
      <c r="G132" s="25"/>
      <c r="H132" s="81"/>
      <c r="I132" s="25"/>
      <c r="J132" s="24"/>
      <c r="K132" s="25"/>
      <c r="V132" s="4">
        <v>30</v>
      </c>
      <c r="W132" s="5">
        <v>7.21875</v>
      </c>
      <c r="AB132" s="74">
        <v>27</v>
      </c>
      <c r="AC132" s="5">
        <v>6.7833333333333332</v>
      </c>
      <c r="AF132" s="74">
        <v>24</v>
      </c>
      <c r="AG132" s="5">
        <v>6.3166666666666664</v>
      </c>
      <c r="AJ132" s="74">
        <v>24</v>
      </c>
      <c r="AK132" s="5">
        <v>5.9821428571428568</v>
      </c>
      <c r="AL132" s="4">
        <v>24</v>
      </c>
      <c r="AM132" s="5">
        <v>7.03125</v>
      </c>
    </row>
    <row r="133" spans="1:41" ht="15" customHeight="1">
      <c r="A133" s="19">
        <v>4</v>
      </c>
      <c r="B133" s="45" t="s">
        <v>335</v>
      </c>
      <c r="C133" s="40"/>
      <c r="D133" s="21">
        <f>AVERAGE(U133,Y133,AG133,AI133,AK133)</f>
        <v>5.9161904761904767</v>
      </c>
      <c r="E133" s="22">
        <f>SUM(T133,X133,AF133,AH133,AJ133)</f>
        <v>123</v>
      </c>
      <c r="F133" s="24"/>
      <c r="G133" s="25"/>
      <c r="H133" s="81"/>
      <c r="I133" s="25"/>
      <c r="J133" s="24"/>
      <c r="K133" s="25"/>
      <c r="T133" s="74">
        <v>24</v>
      </c>
      <c r="U133" s="5">
        <v>5.0999999999999996</v>
      </c>
      <c r="X133" s="74">
        <v>27</v>
      </c>
      <c r="Y133" s="5">
        <v>7.3</v>
      </c>
      <c r="AF133" s="74">
        <v>18</v>
      </c>
      <c r="AG133" s="5">
        <v>5.2166666666666668</v>
      </c>
      <c r="AH133" s="4">
        <v>27</v>
      </c>
      <c r="AI133" s="5">
        <v>5.8392857142857144</v>
      </c>
      <c r="AJ133" s="74">
        <v>27</v>
      </c>
      <c r="AK133" s="5">
        <v>6.125</v>
      </c>
      <c r="AL133" s="4">
        <v>15</v>
      </c>
      <c r="AM133" s="5">
        <v>6.34375</v>
      </c>
    </row>
    <row r="134" spans="1:41" ht="15" customHeight="1">
      <c r="A134" s="19">
        <v>5</v>
      </c>
      <c r="B134" s="45" t="s">
        <v>105</v>
      </c>
      <c r="C134" s="40"/>
      <c r="D134" s="21">
        <f>AVERAGE(M134,O134,U134,AC134,AI134)</f>
        <v>4.3452380952380949</v>
      </c>
      <c r="E134" s="22">
        <f>SUM(L134,N134,T134,AB134,AH134)</f>
        <v>114</v>
      </c>
      <c r="F134" s="24"/>
      <c r="G134" s="25"/>
      <c r="H134" s="81">
        <v>15</v>
      </c>
      <c r="I134" s="25">
        <v>4.0599999999999996</v>
      </c>
      <c r="J134" s="24">
        <v>18</v>
      </c>
      <c r="K134" s="25">
        <v>3.8166666666666669</v>
      </c>
      <c r="L134" s="74">
        <v>27</v>
      </c>
      <c r="M134" s="5">
        <v>4</v>
      </c>
      <c r="N134" s="4">
        <v>27</v>
      </c>
      <c r="O134" s="5">
        <v>3.9333333333333331</v>
      </c>
      <c r="T134" s="74">
        <v>21</v>
      </c>
      <c r="U134" s="5">
        <v>4.5333333333333332</v>
      </c>
      <c r="X134" s="74">
        <v>12</v>
      </c>
      <c r="Y134" s="5">
        <v>5.53</v>
      </c>
      <c r="AB134" s="74">
        <v>21</v>
      </c>
      <c r="AC134" s="5">
        <v>4.8666666666666663</v>
      </c>
      <c r="AF134" s="74">
        <v>0</v>
      </c>
      <c r="AG134" s="5">
        <v>3.3833333333333333</v>
      </c>
      <c r="AH134" s="4">
        <v>18</v>
      </c>
      <c r="AI134" s="5">
        <v>4.3928571428571432</v>
      </c>
    </row>
    <row r="135" spans="1:41" ht="15" customHeight="1">
      <c r="A135" s="19">
        <v>6</v>
      </c>
      <c r="B135" s="45" t="s">
        <v>195</v>
      </c>
      <c r="C135" s="40"/>
      <c r="D135" s="21">
        <f>AVERAGE(K135,Q135,U135,Y135)</f>
        <v>6.1233333333333331</v>
      </c>
      <c r="E135" s="22">
        <f>SUM(J135,P135,T135,X135)</f>
        <v>102</v>
      </c>
      <c r="F135" s="24"/>
      <c r="G135" s="25"/>
      <c r="H135" s="81"/>
      <c r="I135" s="25"/>
      <c r="J135" s="24">
        <v>27</v>
      </c>
      <c r="K135" s="25">
        <v>5.3833333333333337</v>
      </c>
      <c r="P135" s="74">
        <v>27</v>
      </c>
      <c r="Q135" s="5">
        <v>6.43</v>
      </c>
      <c r="T135" s="74">
        <v>27</v>
      </c>
      <c r="U135" s="5">
        <v>5.6</v>
      </c>
      <c r="X135" s="74">
        <v>21</v>
      </c>
      <c r="Y135" s="5">
        <v>7.08</v>
      </c>
    </row>
    <row r="136" spans="1:41" ht="15" customHeight="1">
      <c r="A136" s="19">
        <v>7</v>
      </c>
      <c r="B136" s="20" t="s">
        <v>100</v>
      </c>
      <c r="C136" s="20"/>
      <c r="D136" s="21">
        <f>AVERAGE(I136,M136,W136,AG136,AM136)</f>
        <v>5.5845000000000002</v>
      </c>
      <c r="E136" s="22">
        <f>SUM(H136,L136,V136,AF136,AL136)</f>
        <v>102</v>
      </c>
      <c r="F136" s="23"/>
      <c r="G136" s="66"/>
      <c r="H136" s="78">
        <v>30</v>
      </c>
      <c r="I136" s="66">
        <v>5.86</v>
      </c>
      <c r="J136" s="24"/>
      <c r="K136" s="25"/>
      <c r="L136" s="74">
        <v>30</v>
      </c>
      <c r="M136" s="5">
        <v>5.3</v>
      </c>
      <c r="V136" s="4">
        <v>27</v>
      </c>
      <c r="W136" s="5">
        <v>6.46875</v>
      </c>
      <c r="AF136" s="74">
        <v>15</v>
      </c>
      <c r="AG136" s="5">
        <v>5.2</v>
      </c>
      <c r="AL136" s="4">
        <v>0</v>
      </c>
      <c r="AM136" s="5">
        <v>5.09375</v>
      </c>
    </row>
    <row r="137" spans="1:41" ht="15" customHeight="1">
      <c r="A137" s="19">
        <v>8</v>
      </c>
      <c r="B137" s="45" t="s">
        <v>149</v>
      </c>
      <c r="C137" s="40"/>
      <c r="D137" s="21">
        <f>AVERAGE(AA137,AE137,AI137,AK137,AM137)</f>
        <v>6.171875</v>
      </c>
      <c r="E137" s="22">
        <f>SUM(Z137,AD137,AH137,AJ137,AL137)</f>
        <v>96</v>
      </c>
      <c r="F137" s="24"/>
      <c r="G137" s="25"/>
      <c r="H137" s="81"/>
      <c r="I137" s="25"/>
      <c r="J137" s="24"/>
      <c r="K137" s="25"/>
      <c r="Z137" s="4">
        <v>3</v>
      </c>
      <c r="AA137" s="5">
        <v>5.1428571428571432</v>
      </c>
      <c r="AD137" s="4">
        <v>30</v>
      </c>
      <c r="AE137" s="5">
        <v>7.0357142857142856</v>
      </c>
      <c r="AH137" s="4">
        <v>30</v>
      </c>
      <c r="AI137" s="5">
        <v>6.75</v>
      </c>
      <c r="AJ137" s="74">
        <v>21</v>
      </c>
      <c r="AK137" s="5">
        <v>5.9464285714285712</v>
      </c>
      <c r="AL137" s="4">
        <v>12</v>
      </c>
      <c r="AM137" s="5">
        <v>5.984375</v>
      </c>
    </row>
    <row r="138" spans="1:41" ht="15" customHeight="1">
      <c r="A138" s="19">
        <v>9</v>
      </c>
      <c r="B138" s="45" t="s">
        <v>233</v>
      </c>
      <c r="C138" s="40"/>
      <c r="D138" s="21">
        <f>AVERAGE(M138,O138,Q138,W138,AE138)</f>
        <v>2.8596071428571426</v>
      </c>
      <c r="E138" s="22">
        <f>SUM(L138,N138,P138,V138,AD138)</f>
        <v>96</v>
      </c>
      <c r="F138" s="24"/>
      <c r="G138" s="25"/>
      <c r="H138" s="81"/>
      <c r="I138" s="25"/>
      <c r="J138" s="24"/>
      <c r="K138" s="25"/>
      <c r="L138" s="74">
        <v>21</v>
      </c>
      <c r="M138" s="5">
        <v>2.0166666666666666</v>
      </c>
      <c r="N138" s="4">
        <v>18</v>
      </c>
      <c r="O138" s="5">
        <v>2.5333333333333332</v>
      </c>
      <c r="P138" s="74">
        <v>12</v>
      </c>
      <c r="Q138" s="5">
        <v>2.94</v>
      </c>
      <c r="V138" s="4">
        <v>21</v>
      </c>
      <c r="W138" s="5">
        <v>2.84375</v>
      </c>
      <c r="AD138" s="4">
        <v>24</v>
      </c>
      <c r="AE138" s="5">
        <v>3.9642857142857144</v>
      </c>
      <c r="AF138" s="74">
        <v>0</v>
      </c>
      <c r="AG138" s="5">
        <v>3.3</v>
      </c>
    </row>
    <row r="139" spans="1:41" ht="15" customHeight="1">
      <c r="A139" s="19">
        <v>10</v>
      </c>
      <c r="B139" s="45" t="s">
        <v>356</v>
      </c>
      <c r="C139" s="40"/>
      <c r="D139" s="21">
        <f>AVERAGE(Y139,AC139,AG139)</f>
        <v>6.9488888888888889</v>
      </c>
      <c r="E139" s="22">
        <f>SUM(X139,AB139,AF139)</f>
        <v>81</v>
      </c>
      <c r="F139" s="24"/>
      <c r="G139" s="25"/>
      <c r="H139" s="81"/>
      <c r="I139" s="25"/>
      <c r="J139" s="24"/>
      <c r="K139" s="25"/>
      <c r="X139" s="74">
        <v>30</v>
      </c>
      <c r="Y139" s="5">
        <v>7.78</v>
      </c>
      <c r="AB139" s="74">
        <v>30</v>
      </c>
      <c r="AC139" s="5">
        <v>7.1833333333333336</v>
      </c>
      <c r="AF139" s="74">
        <v>21</v>
      </c>
      <c r="AG139" s="5">
        <v>5.8833333333333337</v>
      </c>
    </row>
    <row r="140" spans="1:41" ht="15" customHeight="1">
      <c r="A140" s="19">
        <v>11</v>
      </c>
      <c r="B140" s="45" t="s">
        <v>232</v>
      </c>
      <c r="C140" s="40"/>
      <c r="D140" s="21">
        <f>AVERAGE(M140,W140,Y140,AE140,AG140)</f>
        <v>3.5492083333333335</v>
      </c>
      <c r="E140" s="22">
        <f>SUM(L140,V140,X140,AD140,AF140)</f>
        <v>75</v>
      </c>
      <c r="F140" s="24"/>
      <c r="G140" s="25"/>
      <c r="H140" s="81"/>
      <c r="I140" s="25"/>
      <c r="J140" s="24"/>
      <c r="K140" s="25"/>
      <c r="L140" s="74">
        <v>24</v>
      </c>
      <c r="M140" s="5">
        <v>2.7</v>
      </c>
      <c r="V140" s="4">
        <v>24</v>
      </c>
      <c r="W140" s="5">
        <v>3.734375</v>
      </c>
      <c r="X140" s="74">
        <v>3</v>
      </c>
      <c r="Y140" s="5">
        <v>4.12</v>
      </c>
      <c r="AD140" s="4">
        <v>21</v>
      </c>
      <c r="AE140" s="5">
        <v>3.375</v>
      </c>
      <c r="AF140" s="74">
        <v>3</v>
      </c>
      <c r="AG140" s="5">
        <v>3.8166666666666669</v>
      </c>
      <c r="AL140" s="4">
        <v>0</v>
      </c>
      <c r="AM140" s="5">
        <v>3.21875</v>
      </c>
    </row>
    <row r="141" spans="1:41" ht="15" customHeight="1">
      <c r="A141" s="19">
        <v>12</v>
      </c>
      <c r="B141" s="45" t="s">
        <v>357</v>
      </c>
      <c r="C141" s="40"/>
      <c r="D141" s="21">
        <f>AVERAGE(Y141,AC141,AI141,AM141)</f>
        <v>5.3673139880952379</v>
      </c>
      <c r="E141" s="22">
        <f>SUM(X141,AB141,AH141,AL141)</f>
        <v>66</v>
      </c>
      <c r="F141" s="24"/>
      <c r="G141" s="25"/>
      <c r="H141" s="81"/>
      <c r="I141" s="25"/>
      <c r="J141" s="24"/>
      <c r="K141" s="25"/>
      <c r="X141" s="74">
        <v>15</v>
      </c>
      <c r="Y141" s="5">
        <v>5.57</v>
      </c>
      <c r="AB141" s="74">
        <v>24</v>
      </c>
      <c r="AC141" s="5">
        <v>5.0666666666666664</v>
      </c>
      <c r="AH141" s="4">
        <v>21</v>
      </c>
      <c r="AI141" s="5">
        <v>5.4107142857142856</v>
      </c>
      <c r="AL141" s="4">
        <v>6</v>
      </c>
      <c r="AM141" s="5">
        <v>5.421875</v>
      </c>
    </row>
    <row r="142" spans="1:41" ht="15" customHeight="1">
      <c r="A142" s="19">
        <v>13</v>
      </c>
      <c r="B142" s="45" t="s">
        <v>292</v>
      </c>
      <c r="C142" s="40"/>
      <c r="D142" s="21">
        <f>AVERAGE(S142,AA142,AM142)</f>
        <v>6.5483630952380949</v>
      </c>
      <c r="E142" s="22">
        <f>SUM(R142,Z142,AL142)</f>
        <v>63</v>
      </c>
      <c r="F142" s="24"/>
      <c r="G142" s="25"/>
      <c r="H142" s="81"/>
      <c r="I142" s="25"/>
      <c r="J142" s="24"/>
      <c r="K142" s="25"/>
      <c r="R142" s="4">
        <v>30</v>
      </c>
      <c r="S142" s="5">
        <v>6.890625</v>
      </c>
      <c r="Z142" s="4">
        <v>15</v>
      </c>
      <c r="AA142" s="5">
        <v>6.1607142857142856</v>
      </c>
      <c r="AL142" s="4">
        <v>18</v>
      </c>
      <c r="AM142" s="5">
        <v>6.59375</v>
      </c>
    </row>
    <row r="143" spans="1:41" ht="15" customHeight="1">
      <c r="A143" s="19">
        <v>14</v>
      </c>
      <c r="B143" s="45" t="s">
        <v>197</v>
      </c>
      <c r="C143" s="40"/>
      <c r="D143" s="21">
        <f>AVERAGE(K143,Q143,AG143,AK143,AM143)</f>
        <v>4.5033095238095235</v>
      </c>
      <c r="E143" s="22">
        <f>SUM(,J143,P143,AF143,AJ143,AL143)</f>
        <v>63</v>
      </c>
      <c r="F143" s="24"/>
      <c r="G143" s="25"/>
      <c r="H143" s="81"/>
      <c r="I143" s="25"/>
      <c r="J143" s="24">
        <v>21</v>
      </c>
      <c r="K143" s="25">
        <v>4.4666666666666668</v>
      </c>
      <c r="P143" s="74">
        <v>21</v>
      </c>
      <c r="Q143" s="5">
        <v>4.66</v>
      </c>
      <c r="AF143" s="74">
        <v>6</v>
      </c>
      <c r="AG143" s="5">
        <v>4.416666666666667</v>
      </c>
      <c r="AJ143" s="74">
        <v>15</v>
      </c>
      <c r="AK143" s="5">
        <v>4.5357142857142856</v>
      </c>
      <c r="AL143" s="4">
        <v>0</v>
      </c>
      <c r="AM143" s="5">
        <v>4.4375</v>
      </c>
    </row>
    <row r="144" spans="1:41" ht="15" customHeight="1">
      <c r="A144" s="19">
        <v>15</v>
      </c>
      <c r="B144" s="45" t="s">
        <v>368</v>
      </c>
      <c r="C144" s="40"/>
      <c r="D144" s="21">
        <f>AVERAGE(AA144,AM144)</f>
        <v>7.2020089285714288</v>
      </c>
      <c r="E144" s="22">
        <f>SUM(Z144,AL144)</f>
        <v>57</v>
      </c>
      <c r="F144" s="24"/>
      <c r="G144" s="25"/>
      <c r="H144" s="81"/>
      <c r="I144" s="25"/>
      <c r="J144" s="24"/>
      <c r="K144" s="25"/>
      <c r="Z144" s="4">
        <v>30</v>
      </c>
      <c r="AA144" s="5">
        <v>7.2321428571428568</v>
      </c>
      <c r="AL144" s="4">
        <v>27</v>
      </c>
      <c r="AM144" s="5">
        <v>7.171875</v>
      </c>
    </row>
    <row r="145" spans="1:39" ht="15" customHeight="1">
      <c r="A145" s="19">
        <v>16</v>
      </c>
      <c r="B145" s="45" t="s">
        <v>369</v>
      </c>
      <c r="C145" s="40"/>
      <c r="D145" s="21">
        <f>AVERAGE(AA145,AM145)</f>
        <v>7.0345982142857144</v>
      </c>
      <c r="E145" s="22">
        <f>SUM(,Z145,AL145)</f>
        <v>57</v>
      </c>
      <c r="F145" s="24"/>
      <c r="G145" s="25"/>
      <c r="H145" s="81"/>
      <c r="I145" s="25"/>
      <c r="J145" s="24"/>
      <c r="K145" s="25"/>
      <c r="Z145" s="4">
        <v>27</v>
      </c>
      <c r="AA145" s="5">
        <v>6.6785714285714288</v>
      </c>
      <c r="AL145" s="4">
        <v>30</v>
      </c>
      <c r="AM145" s="5">
        <v>7.390625</v>
      </c>
    </row>
    <row r="146" spans="1:39" ht="15" customHeight="1">
      <c r="A146" s="19">
        <v>17</v>
      </c>
      <c r="B146" s="45" t="s">
        <v>294</v>
      </c>
      <c r="C146" s="40"/>
      <c r="D146" s="21">
        <f>AVERAGE(S146,AA146,AM146)</f>
        <v>6.026041666666667</v>
      </c>
      <c r="E146" s="22">
        <f>SUM(R146,Z146,AL146)</f>
        <v>54</v>
      </c>
      <c r="F146" s="24"/>
      <c r="G146" s="25"/>
      <c r="H146" s="81"/>
      <c r="I146" s="25"/>
      <c r="J146" s="24"/>
      <c r="K146" s="25"/>
      <c r="R146" s="4">
        <v>21</v>
      </c>
      <c r="S146" s="5">
        <v>5.59375</v>
      </c>
      <c r="Z146" s="4">
        <v>24</v>
      </c>
      <c r="AA146" s="5">
        <v>6.5</v>
      </c>
      <c r="AL146" s="4">
        <v>9</v>
      </c>
      <c r="AM146" s="5">
        <v>5.984375</v>
      </c>
    </row>
    <row r="147" spans="1:39" ht="15" customHeight="1">
      <c r="A147" s="19">
        <v>18</v>
      </c>
      <c r="B147" s="45" t="s">
        <v>256</v>
      </c>
      <c r="C147" s="40"/>
      <c r="D147" s="21">
        <f>AVERAGE(O147,S147)</f>
        <v>5.1171875</v>
      </c>
      <c r="E147" s="22">
        <f>SUM(N147,R147)</f>
        <v>48</v>
      </c>
      <c r="F147" s="24"/>
      <c r="G147" s="25"/>
      <c r="H147" s="81"/>
      <c r="I147" s="25"/>
      <c r="J147" s="24"/>
      <c r="K147" s="25"/>
      <c r="N147" s="4">
        <v>30</v>
      </c>
      <c r="O147" s="5">
        <v>5.25</v>
      </c>
      <c r="R147" s="4">
        <v>18</v>
      </c>
      <c r="S147" s="5">
        <v>4.984375</v>
      </c>
    </row>
    <row r="148" spans="1:39" ht="15" customHeight="1">
      <c r="A148" s="19">
        <v>19</v>
      </c>
      <c r="B148" s="45" t="s">
        <v>257</v>
      </c>
      <c r="C148" s="40"/>
      <c r="D148" s="21">
        <f>AVERAGE(O148,AG148,AI148,AK148)</f>
        <v>4.1166666666666663</v>
      </c>
      <c r="E148" s="22">
        <f>SUM(N148,AF148,AH148,AJ148)</f>
        <v>33</v>
      </c>
      <c r="F148" s="24"/>
      <c r="G148" s="25"/>
      <c r="H148" s="81"/>
      <c r="I148" s="25"/>
      <c r="J148" s="24"/>
      <c r="K148" s="25"/>
      <c r="N148" s="4">
        <v>24</v>
      </c>
      <c r="O148" s="5">
        <v>3.6166666666666667</v>
      </c>
      <c r="AF148" s="74">
        <v>9</v>
      </c>
      <c r="AG148" s="5">
        <v>4.6166666666666663</v>
      </c>
    </row>
    <row r="149" spans="1:39" ht="15" customHeight="1">
      <c r="A149" s="19">
        <v>20</v>
      </c>
      <c r="B149" s="45" t="s">
        <v>393</v>
      </c>
      <c r="C149" s="40"/>
      <c r="D149" s="21">
        <f>AVERAGE(AE149,AG149,AI149,AK149)</f>
        <v>6.25</v>
      </c>
      <c r="E149" s="22">
        <f>SUM(AD149,AF149,AH149,AJ149)</f>
        <v>27</v>
      </c>
      <c r="F149" s="24"/>
      <c r="G149" s="25"/>
      <c r="H149" s="81"/>
      <c r="I149" s="25"/>
      <c r="J149" s="24"/>
      <c r="K149" s="25"/>
      <c r="AD149" s="4">
        <v>27</v>
      </c>
      <c r="AE149" s="5">
        <v>6.25</v>
      </c>
    </row>
    <row r="150" spans="1:39" ht="15" customHeight="1">
      <c r="A150" s="19">
        <v>21</v>
      </c>
      <c r="B150" s="45" t="s">
        <v>293</v>
      </c>
      <c r="C150" s="40"/>
      <c r="D150" s="21">
        <f>AVERAGE(G150,I150,K150,M150,O150,Q150,S150,U150,W150,Y150,AA150,AC150,AE150,AG150,AI150,AK150)</f>
        <v>5.921875</v>
      </c>
      <c r="E150" s="22">
        <f>SUM(F150,H150,J150,L150,N150,P150,R150,T150,V150,X150,Z150,AB150,AD150,AF150,AH150,AJ150)</f>
        <v>27</v>
      </c>
      <c r="F150" s="24"/>
      <c r="G150" s="25"/>
      <c r="H150" s="81"/>
      <c r="I150" s="25"/>
      <c r="J150" s="24"/>
      <c r="K150" s="25"/>
      <c r="R150" s="4">
        <v>27</v>
      </c>
      <c r="S150" s="5">
        <v>5.921875</v>
      </c>
    </row>
    <row r="151" spans="1:39" ht="15" customHeight="1">
      <c r="A151" s="19">
        <v>22</v>
      </c>
      <c r="B151" s="40" t="s">
        <v>101</v>
      </c>
      <c r="C151" s="20"/>
      <c r="D151" s="21">
        <f>AVERAGE(G151,I151,K151,M151,O151,Q151,S151,U151,W151,Y151,AA151,AC151,AE151,AG151,AI151,AK151)</f>
        <v>5.64</v>
      </c>
      <c r="E151" s="22">
        <f>SUM(F151,H151,J151,L151,N151,P151,R151,T151,V151,X151,Z151,AB151,AD151,AF151,AH151,AJ151)</f>
        <v>27</v>
      </c>
      <c r="F151" s="23"/>
      <c r="G151" s="66"/>
      <c r="H151" s="78">
        <v>27</v>
      </c>
      <c r="I151" s="66">
        <v>5.64</v>
      </c>
      <c r="J151" s="24"/>
      <c r="K151" s="25"/>
    </row>
    <row r="152" spans="1:39" ht="15" customHeight="1">
      <c r="A152" s="19">
        <v>23</v>
      </c>
      <c r="B152" s="45" t="s">
        <v>279</v>
      </c>
      <c r="C152" s="40"/>
      <c r="D152" s="21">
        <f>AVERAGE(G152,I152,K152,M152,O152,Q152,S152,U152,W152,Y152,AA152,AC152,AE152,AG152,AI152,AK152)</f>
        <v>5.79</v>
      </c>
      <c r="E152" s="22">
        <f>SUM(F152,H152,J152,L152,N152,P152,R152,T152,V152,X152,Z152,AB152,AD152,AF152,AH152,AJ152)</f>
        <v>24</v>
      </c>
      <c r="F152" s="24"/>
      <c r="G152" s="25"/>
      <c r="H152" s="81"/>
      <c r="I152" s="25"/>
      <c r="J152" s="24"/>
      <c r="K152" s="25"/>
      <c r="P152" s="74">
        <v>24</v>
      </c>
      <c r="Q152" s="5">
        <v>5.79</v>
      </c>
    </row>
    <row r="153" spans="1:39" ht="15" customHeight="1">
      <c r="A153" s="19">
        <v>24</v>
      </c>
      <c r="B153" s="45" t="s">
        <v>102</v>
      </c>
      <c r="C153" s="40"/>
      <c r="D153" s="21">
        <f>AVERAGE(G153,I153,K153,M153,O153,Q153,S153,U153,W153,Y153,AA153,AC153,AE153,AG153,AI153,AK153)</f>
        <v>5.51</v>
      </c>
      <c r="E153" s="22">
        <f>SUM(F153,H153,J153,L153,N153,P153,R153,T153,V153,X153,Z153,AB153,AD153,AF153,AH153,AJ153)</f>
        <v>24</v>
      </c>
      <c r="F153" s="24"/>
      <c r="G153" s="25"/>
      <c r="H153" s="81">
        <v>24</v>
      </c>
      <c r="I153" s="25">
        <v>5.51</v>
      </c>
      <c r="J153" s="24"/>
      <c r="K153" s="25"/>
    </row>
    <row r="154" spans="1:39" ht="15" customHeight="1">
      <c r="A154" s="19">
        <v>25</v>
      </c>
      <c r="B154" s="45" t="s">
        <v>196</v>
      </c>
      <c r="C154" s="40"/>
      <c r="D154" s="21">
        <f>AVERAGE(G154,I154,K154,M154,O154,Q154,S154,U154,W154,Y154,AA154,AC154,AE154,AG154,AI154,AK154)</f>
        <v>4.8</v>
      </c>
      <c r="E154" s="22">
        <f>SUM(F154,H154,J154,L154,N154,P154,R154,T154,V154,X154,Z154,AB154,AD154,AF154,AH154,AJ154)</f>
        <v>24</v>
      </c>
      <c r="F154" s="24"/>
      <c r="G154" s="25"/>
      <c r="H154" s="81"/>
      <c r="I154" s="25"/>
      <c r="J154" s="24">
        <v>24</v>
      </c>
      <c r="K154" s="25">
        <v>4.8</v>
      </c>
    </row>
    <row r="155" spans="1:39" ht="15" customHeight="1">
      <c r="A155" s="19">
        <v>26</v>
      </c>
      <c r="B155" s="45" t="s">
        <v>370</v>
      </c>
      <c r="C155" s="40"/>
      <c r="D155" s="21">
        <f>AVERAGE(G155,I155,K155,M155,O155,Q155,S155,U155,W155,Y155,AA155,AC155,AE155,AG155,AI155,AK155)</f>
        <v>6.4821428571428568</v>
      </c>
      <c r="E155" s="22">
        <f>SUM(F155,H155,J155,L155,N155,P155,R155,T155,V155,X155,Z155,AB155,AD155,AF155,AH155,AJ155)</f>
        <v>21</v>
      </c>
      <c r="F155" s="24"/>
      <c r="G155" s="25"/>
      <c r="H155" s="81"/>
      <c r="I155" s="25"/>
      <c r="J155" s="24"/>
      <c r="K155" s="25"/>
      <c r="Z155" s="4">
        <v>21</v>
      </c>
      <c r="AA155" s="5">
        <v>6.4821428571428568</v>
      </c>
    </row>
    <row r="156" spans="1:39" ht="15" customHeight="1">
      <c r="A156" s="19">
        <v>27</v>
      </c>
      <c r="B156" s="45" t="s">
        <v>103</v>
      </c>
      <c r="C156" s="40"/>
      <c r="D156" s="21">
        <f>AVERAGE(G156,I156,K156,M156,O156,Q156,S156,U156,W156,Y156,AA156,AC156,AE156,AG156,AI156,AK156)</f>
        <v>5.23</v>
      </c>
      <c r="E156" s="22">
        <f>SUM(F156,H156,J156,L156,N156,P156,R156,T156,V156,X156,Z156,AB156,AD156,AF156,AH156,AJ156)</f>
        <v>21</v>
      </c>
      <c r="F156" s="24"/>
      <c r="G156" s="25"/>
      <c r="H156" s="81">
        <v>21</v>
      </c>
      <c r="I156" s="25">
        <v>5.23</v>
      </c>
      <c r="J156" s="24"/>
      <c r="K156" s="25"/>
    </row>
    <row r="157" spans="1:39" ht="15" customHeight="1">
      <c r="A157" s="19">
        <v>28</v>
      </c>
      <c r="B157" s="45" t="s">
        <v>207</v>
      </c>
      <c r="C157" s="40"/>
      <c r="D157" s="21">
        <f>AVERAGE(G157,I157,K157,M157,O157,Q157,S157,U157,W157,Y157,AA157,AC157,AE157,AG157,AI157,AK157)</f>
        <v>3.4833333333333334</v>
      </c>
      <c r="E157" s="22">
        <f>SUM(F157,H157,J157,L157,N157,P157,R157,T157,V157,X157,Z157,AB157,AD157,AF157,AH157,AJ157)</f>
        <v>21</v>
      </c>
      <c r="F157" s="24"/>
      <c r="G157" s="25"/>
      <c r="H157" s="81"/>
      <c r="I157" s="25"/>
      <c r="J157" s="24"/>
      <c r="K157" s="25"/>
      <c r="N157" s="4">
        <v>21</v>
      </c>
      <c r="O157" s="5">
        <v>3.4833333333333334</v>
      </c>
    </row>
    <row r="158" spans="1:39" ht="15" customHeight="1">
      <c r="A158" s="19">
        <v>29</v>
      </c>
      <c r="B158" s="45" t="s">
        <v>371</v>
      </c>
      <c r="C158" s="40"/>
      <c r="D158" s="21">
        <f>AVERAGE(G158,I158,K158,M158,O158,Q158,S158,U158,W158,Y158,AA158,AC158,AE158,AG158,AI158,AK158)</f>
        <v>6.2321428571428568</v>
      </c>
      <c r="E158" s="22">
        <f>SUM(F158,H158,J158,L158,N158,P158,R158,T158,V158,X158,Z158,AB158,AD158,AF158,AH158,AJ158)</f>
        <v>18</v>
      </c>
      <c r="F158" s="24"/>
      <c r="G158" s="25"/>
      <c r="H158" s="81"/>
      <c r="I158" s="25"/>
      <c r="J158" s="24"/>
      <c r="K158" s="25"/>
      <c r="Z158" s="4">
        <v>18</v>
      </c>
      <c r="AA158" s="5">
        <v>6.2321428571428568</v>
      </c>
    </row>
    <row r="159" spans="1:39" ht="15" customHeight="1">
      <c r="A159" s="19">
        <v>30</v>
      </c>
      <c r="B159" s="45" t="s">
        <v>104</v>
      </c>
      <c r="C159" s="40"/>
      <c r="D159" s="21">
        <f>AVERAGE(G159,I159,K159,M159,O159,Q159,S159,U159,W159,Y159,AA159,AC159,AE159,AG159,AI159,AK159)</f>
        <v>5</v>
      </c>
      <c r="E159" s="22">
        <f>SUM(F159,H159,J159,L159,N159,P159,R159,T159,V159,X159,Z159,AB159,AD159,AF159,AH159,AJ159)</f>
        <v>18</v>
      </c>
      <c r="F159" s="24"/>
      <c r="G159" s="25"/>
      <c r="H159" s="81">
        <v>18</v>
      </c>
      <c r="I159" s="25">
        <v>5</v>
      </c>
      <c r="J159" s="24"/>
      <c r="K159" s="25"/>
    </row>
    <row r="160" spans="1:39" ht="15" customHeight="1">
      <c r="A160" s="19">
        <v>31</v>
      </c>
      <c r="B160" s="45" t="s">
        <v>413</v>
      </c>
      <c r="C160" s="40"/>
      <c r="D160" s="21">
        <f>AVERAGE(AK160,AM160,AO160)</f>
        <v>4.8392857142857144</v>
      </c>
      <c r="E160" s="22">
        <f>SUM(AJ160,AL160,AN160)</f>
        <v>18</v>
      </c>
      <c r="F160" s="24"/>
      <c r="G160" s="25"/>
      <c r="H160" s="81"/>
      <c r="I160" s="25"/>
      <c r="J160" s="24"/>
      <c r="K160" s="25"/>
      <c r="AJ160" s="74">
        <v>18</v>
      </c>
      <c r="AK160" s="5">
        <v>4.8392857142857144</v>
      </c>
    </row>
    <row r="161" spans="1:39" ht="15" customHeight="1">
      <c r="A161" s="19">
        <v>32</v>
      </c>
      <c r="B161" s="45" t="s">
        <v>280</v>
      </c>
      <c r="C161" s="40"/>
      <c r="D161" s="21">
        <f>AVERAGE(G161,I161,K161,M161,O161,Q161,S161,U161,W161,Y161,AA161,AC161,AE161,AG161,AI161,AK161)</f>
        <v>4.51</v>
      </c>
      <c r="E161" s="22">
        <f>SUM(F161,H161,J161,L161,N161,P161,R161,T161,V161,X161,Z161,AB161,AD161,AF161,AH161,AJ161)</f>
        <v>18</v>
      </c>
      <c r="F161" s="24"/>
      <c r="G161" s="25"/>
      <c r="H161" s="81"/>
      <c r="I161" s="25"/>
      <c r="J161" s="24"/>
      <c r="K161" s="25"/>
      <c r="P161" s="74">
        <v>18</v>
      </c>
      <c r="Q161" s="5">
        <v>4.51</v>
      </c>
    </row>
    <row r="162" spans="1:39" ht="15" customHeight="1">
      <c r="A162" s="19">
        <v>33</v>
      </c>
      <c r="B162" s="45" t="s">
        <v>295</v>
      </c>
      <c r="C162" s="40"/>
      <c r="D162" s="21">
        <f>AVERAGE(G162,I162,K162,M162,O162,Q162,S162,U162,W162,Y162,AA162,AC162,AE162,AG162,AI162,AK162)</f>
        <v>4.890625</v>
      </c>
      <c r="E162" s="22">
        <f>SUM(F162,H162,J162,L162,N162,P162,R162,T162,V162,X162,Z162,AB162,AD162,AF162,AH162,AJ162)</f>
        <v>15</v>
      </c>
      <c r="F162" s="24"/>
      <c r="G162" s="25"/>
      <c r="H162" s="81"/>
      <c r="I162" s="25"/>
      <c r="J162" s="24"/>
      <c r="K162" s="25"/>
      <c r="R162" s="4">
        <v>15</v>
      </c>
      <c r="S162" s="5">
        <v>4.890625</v>
      </c>
    </row>
    <row r="163" spans="1:39" ht="15" customHeight="1">
      <c r="A163" s="19">
        <v>34</v>
      </c>
      <c r="B163" s="45" t="s">
        <v>281</v>
      </c>
      <c r="C163" s="40"/>
      <c r="D163" s="21">
        <f>AVERAGE(G163,I163,K163,M163,O163,Q163,S163,U163,W163,Y163,AA163,AC163,AE163,AG163,AI163,AK163)</f>
        <v>3.06</v>
      </c>
      <c r="E163" s="22">
        <f>SUM(F163,H163,J163,L163,N163,P163,R163,T163,V163,X163,Z163,AB163,AD163,AF163,AH163,AJ163)</f>
        <v>15</v>
      </c>
      <c r="F163" s="24"/>
      <c r="G163" s="25"/>
      <c r="H163" s="81"/>
      <c r="I163" s="25"/>
      <c r="J163" s="24"/>
      <c r="K163" s="25"/>
      <c r="P163" s="74">
        <v>15</v>
      </c>
      <c r="Q163" s="5">
        <v>3.06</v>
      </c>
    </row>
    <row r="164" spans="1:39" ht="15" customHeight="1">
      <c r="A164" s="19">
        <v>35</v>
      </c>
      <c r="B164" s="45" t="s">
        <v>363</v>
      </c>
      <c r="C164" s="40"/>
      <c r="D164" s="21">
        <f>AVERAGE(G164,I164,K164,M164,O164,Q164,S164,U164,W164,Y164,AA164,AC164,AE164,AG164,AI164,AK164)</f>
        <v>5.8392857142857144</v>
      </c>
      <c r="E164" s="22">
        <f>SUM(F164,H164,J164,L164,N164,P164,R164,T164,V164,X164,Z164,AB164,AD164,AF164,AH164,AJ164)</f>
        <v>12</v>
      </c>
      <c r="F164" s="24"/>
      <c r="G164" s="25"/>
      <c r="H164" s="81"/>
      <c r="I164" s="25"/>
      <c r="J164" s="24"/>
      <c r="K164" s="25"/>
      <c r="Z164" s="4">
        <v>12</v>
      </c>
      <c r="AA164" s="5">
        <v>5.8392857142857144</v>
      </c>
    </row>
    <row r="165" spans="1:39" ht="15" customHeight="1">
      <c r="A165" s="19">
        <v>36</v>
      </c>
      <c r="B165" s="45" t="s">
        <v>137</v>
      </c>
      <c r="C165" s="40"/>
      <c r="D165" s="21">
        <f>AVERAGE(AG165,AI165,AK165,AM165,AO165)</f>
        <v>4.9833333333333334</v>
      </c>
      <c r="E165" s="22">
        <f>SUM(AF165,AH165,AJ165,AL165,AN165)</f>
        <v>12</v>
      </c>
      <c r="F165" s="24"/>
      <c r="G165" s="25"/>
      <c r="H165" s="81"/>
      <c r="I165" s="25"/>
      <c r="J165" s="24"/>
      <c r="K165" s="25"/>
      <c r="AF165" s="74">
        <v>12</v>
      </c>
      <c r="AG165" s="5">
        <v>4.9833333333333334</v>
      </c>
    </row>
    <row r="166" spans="1:39" ht="15" customHeight="1">
      <c r="A166" s="19">
        <v>37</v>
      </c>
      <c r="B166" s="45" t="s">
        <v>106</v>
      </c>
      <c r="C166" s="40"/>
      <c r="D166" s="21">
        <f>AVERAGE(G166,I166,K166,M166,O166,Q166,S166,U166,W166,Y166,AA166,AC166,AE166,AG166,AI166,AK166)</f>
        <v>3.49</v>
      </c>
      <c r="E166" s="22">
        <f>SUM(F166,H166,J166,L166,N166,P166,R166,T166,V166,X166,Z166,AB166,AD166,AF166,AH166,AJ166)</f>
        <v>12</v>
      </c>
      <c r="F166" s="24"/>
      <c r="G166" s="25"/>
      <c r="H166" s="81">
        <v>12</v>
      </c>
      <c r="I166" s="25">
        <v>3.49</v>
      </c>
      <c r="J166" s="24"/>
      <c r="K166" s="25"/>
    </row>
    <row r="167" spans="1:39" ht="15" customHeight="1">
      <c r="A167" s="19">
        <v>38</v>
      </c>
      <c r="B167" s="45" t="s">
        <v>372</v>
      </c>
      <c r="C167" s="40"/>
      <c r="D167" s="21">
        <f>AVERAGE(G167,I167,K167,M167,O167,Q167,S167,U167,W167,Y167,AA167,AC167,AE167,AG167,AI167,AK167)</f>
        <v>5.4642857142857144</v>
      </c>
      <c r="E167" s="22">
        <f>SUM(F167,H167,J167,L167,N167,P167,R167,T167,V167,X167,Z167,AB167,AD167,AF167,AH167,AJ167)</f>
        <v>9</v>
      </c>
      <c r="F167" s="24"/>
      <c r="G167" s="25"/>
      <c r="H167" s="81"/>
      <c r="I167" s="25"/>
      <c r="J167" s="24"/>
      <c r="K167" s="25"/>
      <c r="Z167" s="4">
        <v>9</v>
      </c>
      <c r="AA167" s="5">
        <v>5.4642857142857144</v>
      </c>
    </row>
    <row r="168" spans="1:39" ht="15" customHeight="1">
      <c r="A168" s="19">
        <v>39</v>
      </c>
      <c r="B168" s="45" t="s">
        <v>358</v>
      </c>
      <c r="C168" s="40"/>
      <c r="D168" s="21">
        <f>AVERAGE(Y168,AA168,AC168,AE168,AG168,AI168,AK168)</f>
        <v>5.15</v>
      </c>
      <c r="E168" s="22">
        <f>SUM(X168,Z168,AB168,AD168,AF168,AH168,AJ168)</f>
        <v>9</v>
      </c>
      <c r="F168" s="24"/>
      <c r="G168" s="25"/>
      <c r="H168" s="81"/>
      <c r="I168" s="25"/>
      <c r="J168" s="24"/>
      <c r="K168" s="25"/>
      <c r="X168" s="74">
        <v>9</v>
      </c>
      <c r="Y168" s="5">
        <v>5.15</v>
      </c>
    </row>
    <row r="169" spans="1:39" ht="15" customHeight="1">
      <c r="A169" s="19">
        <v>40</v>
      </c>
      <c r="B169" s="45" t="s">
        <v>373</v>
      </c>
      <c r="C169" s="40"/>
      <c r="D169" s="21">
        <f>AVERAGE(G169,I169,K169,M169,O169,Q169,S169,U169,W169,Y169,AA169,AC169,AE169,AG169,AI169,AK169)</f>
        <v>5.4285714285714288</v>
      </c>
      <c r="E169" s="22">
        <f>SUM(F169,H169,J169,L169,N169,P169,R169,T169,V169,X169,Z169,AB169,AD169,AF169,AH169,AJ169)</f>
        <v>6</v>
      </c>
      <c r="F169" s="24"/>
      <c r="G169" s="25"/>
      <c r="H169" s="81"/>
      <c r="I169" s="25"/>
      <c r="J169" s="24"/>
      <c r="K169" s="25"/>
      <c r="Z169" s="4">
        <v>6</v>
      </c>
      <c r="AA169" s="5">
        <v>5.4285714285714288</v>
      </c>
    </row>
    <row r="170" spans="1:39" ht="15" customHeight="1">
      <c r="A170" s="19">
        <v>41</v>
      </c>
      <c r="B170" s="45" t="s">
        <v>267</v>
      </c>
      <c r="C170" s="40"/>
      <c r="D170" s="21">
        <f>AVERAGE(Y170,AA170,AC170,AE170,AG170,AI170,AK170)</f>
        <v>5.13</v>
      </c>
      <c r="E170" s="22">
        <f>SUM(X170,Z170,AB170,AD170,AF170,AH170,AJ170)</f>
        <v>6</v>
      </c>
      <c r="F170" s="24"/>
      <c r="G170" s="25"/>
      <c r="H170" s="81"/>
      <c r="I170" s="25"/>
      <c r="J170" s="24"/>
      <c r="K170" s="25"/>
      <c r="X170" s="74">
        <v>6</v>
      </c>
      <c r="Y170" s="5">
        <v>5.13</v>
      </c>
    </row>
    <row r="171" spans="1:39" ht="15" customHeight="1">
      <c r="A171" s="19">
        <v>42</v>
      </c>
      <c r="B171" s="45" t="s">
        <v>418</v>
      </c>
      <c r="C171" s="40"/>
      <c r="D171" s="21">
        <f>AVERAGE(AM171,AO171)</f>
        <v>5.1875</v>
      </c>
      <c r="E171" s="22">
        <f>SUM(AL171,AN171)</f>
        <v>3</v>
      </c>
      <c r="F171" s="24"/>
      <c r="G171" s="25"/>
      <c r="H171" s="81"/>
      <c r="I171" s="25"/>
      <c r="J171" s="24"/>
      <c r="K171" s="25"/>
      <c r="AL171" s="4">
        <v>3</v>
      </c>
      <c r="AM171" s="5">
        <v>5.1875</v>
      </c>
    </row>
    <row r="172" spans="1:39" ht="15" customHeight="1">
      <c r="A172" s="19">
        <v>43</v>
      </c>
      <c r="B172" s="45" t="s">
        <v>374</v>
      </c>
      <c r="C172" s="40"/>
      <c r="D172" s="21">
        <f>AVERAGE(G172,I172,K172,M172,O172,Q172,S172,U172,W172,Y172,AA172,AC172,AE172,AG172,AI172,AK172)</f>
        <v>4.9642857142857144</v>
      </c>
      <c r="E172" s="22">
        <f>SUM(F172,H172,J172,L172,N172,P172,R172,T172,V172,X172,Z172,AB172,AD172,AF172,AH172,AJ172)</f>
        <v>0</v>
      </c>
      <c r="F172" s="24"/>
      <c r="G172" s="25"/>
      <c r="H172" s="81"/>
      <c r="I172" s="25"/>
      <c r="J172" s="24"/>
      <c r="K172" s="25"/>
      <c r="Z172" s="4">
        <v>0</v>
      </c>
      <c r="AA172" s="5">
        <v>4.9642857142857144</v>
      </c>
    </row>
    <row r="173" spans="1:39" ht="15" customHeight="1">
      <c r="A173" s="19">
        <v>44</v>
      </c>
      <c r="B173" s="45" t="s">
        <v>375</v>
      </c>
      <c r="C173" s="40"/>
      <c r="D173" s="21">
        <f>AVERAGE(G173,I173,K173,M173,O173,Q173,S173,U173,W173,Y173,AA173,AC173,AE173,AG173,AI173,AK173)</f>
        <v>4.4821428571428568</v>
      </c>
      <c r="E173" s="22">
        <f>SUM(F173,H173,J173,L173,N173,P173,R173,T173,V173,X173,Z173,AB173,AD173,AF173,AH173,AJ173)</f>
        <v>0</v>
      </c>
      <c r="F173" s="24"/>
      <c r="G173" s="25"/>
      <c r="H173" s="81"/>
      <c r="I173" s="25"/>
      <c r="J173" s="24"/>
      <c r="K173" s="25"/>
      <c r="Z173" s="4">
        <v>0</v>
      </c>
      <c r="AA173" s="5">
        <v>4.4821428571428568</v>
      </c>
    </row>
    <row r="174" spans="1:39" ht="15" customHeight="1">
      <c r="A174" s="19">
        <v>45</v>
      </c>
      <c r="B174" s="45" t="s">
        <v>376</v>
      </c>
      <c r="C174" s="40"/>
      <c r="D174" s="21">
        <f>AVERAGE(G174,I174,K174,M174,O174,Q174,S174,U174,W174,Y174,AA174,AC174,AE174,AG174,AI174,AK174)</f>
        <v>4.1607142857142856</v>
      </c>
      <c r="E174" s="22">
        <f>SUM(F174,H174,J174,L174,N174,P174,R174,T174,V174,X174,Z174,AB174,AD174,AF174,AH174,AJ174)</f>
        <v>0</v>
      </c>
      <c r="F174" s="24"/>
      <c r="G174" s="25"/>
      <c r="H174" s="81"/>
      <c r="I174" s="25"/>
      <c r="J174" s="24"/>
      <c r="K174" s="25"/>
      <c r="Z174" s="4">
        <v>0</v>
      </c>
      <c r="AA174" s="5">
        <v>4.1607142857142856</v>
      </c>
    </row>
    <row r="175" spans="1:39" ht="15" customHeight="1">
      <c r="A175" s="19">
        <v>46</v>
      </c>
      <c r="B175" s="45" t="s">
        <v>377</v>
      </c>
      <c r="C175" s="40"/>
      <c r="D175" s="21">
        <f>AVERAGE(G175,I175,K175,M175,O175,Q175,S175,U175,W175,Y175,AA175,AC175,AE175,AG175,AI175,AK175)</f>
        <v>4.0714285714285712</v>
      </c>
      <c r="E175" s="22">
        <f>SUM(F175,H175,J175,L175,N175,P175,R175,T175,V175,X175,Z175,AB175,AD175,AF175,AH175,AJ175)</f>
        <v>0</v>
      </c>
      <c r="F175" s="24"/>
      <c r="G175" s="25"/>
      <c r="H175" s="81"/>
      <c r="I175" s="25"/>
      <c r="J175" s="24"/>
      <c r="K175" s="25"/>
      <c r="Z175" s="4">
        <v>0</v>
      </c>
      <c r="AA175" s="5">
        <v>4.0714285714285712</v>
      </c>
    </row>
    <row r="176" spans="1:39" ht="15" customHeight="1">
      <c r="A176" s="19">
        <v>47</v>
      </c>
      <c r="B176" s="45" t="s">
        <v>359</v>
      </c>
      <c r="C176" s="40"/>
      <c r="D176" s="21">
        <f>AVERAGE(Y176,AA176,AC176,AE176,AG176,AI176,AK176)</f>
        <v>3.83</v>
      </c>
      <c r="E176" s="22">
        <f>SUM(X176,Z176,AB176,AD176,AF176,AH176,AJ176)</f>
        <v>0</v>
      </c>
      <c r="F176" s="24"/>
      <c r="G176" s="25"/>
      <c r="H176" s="81"/>
      <c r="I176" s="25"/>
      <c r="J176" s="24"/>
      <c r="K176" s="25"/>
      <c r="X176" s="74">
        <v>0</v>
      </c>
      <c r="Y176" s="5">
        <v>3.83</v>
      </c>
    </row>
    <row r="177" spans="1:41" ht="15" customHeight="1">
      <c r="A177" s="19"/>
      <c r="B177" s="45"/>
      <c r="C177" s="40"/>
      <c r="D177" s="21">
        <f>AVERAGE(G177,I177,K177,M177,O177,Q177,S177,U177,W177,Y177,AA177,AC177,AE177,AG177,AI177,AK177,AM177,AO177)</f>
        <v>0</v>
      </c>
      <c r="E177" s="22">
        <f>SUM(F177,H177,J177,L177,N177,P177,R177,T177,V177,X177,Z177,AB177,AD177,AF177,AH177,AJ177,AL177,AN177)</f>
        <v>0</v>
      </c>
      <c r="F177" s="24"/>
      <c r="G177" s="25">
        <v>0</v>
      </c>
      <c r="H177" s="81"/>
      <c r="I177" s="25"/>
      <c r="J177" s="24"/>
      <c r="K177" s="25"/>
    </row>
    <row r="178" spans="1:41" s="7" customFormat="1" ht="15" customHeight="1" thickBot="1">
      <c r="A178" s="46"/>
      <c r="B178" s="47"/>
      <c r="C178" s="47"/>
      <c r="D178" s="28"/>
      <c r="E178" s="29"/>
      <c r="F178" s="31"/>
      <c r="G178" s="32"/>
      <c r="H178" s="82"/>
      <c r="I178" s="32"/>
      <c r="J178" s="31"/>
      <c r="K178" s="32"/>
      <c r="L178" s="76"/>
      <c r="M178" s="10"/>
      <c r="N178" s="9"/>
      <c r="O178" s="10"/>
      <c r="P178" s="76"/>
      <c r="Q178" s="10"/>
      <c r="R178" s="9"/>
      <c r="S178" s="10"/>
      <c r="T178" s="76"/>
      <c r="U178" s="10"/>
      <c r="V178" s="9"/>
      <c r="W178" s="10"/>
      <c r="X178" s="76"/>
      <c r="Y178" s="10"/>
      <c r="Z178" s="9"/>
      <c r="AA178" s="10"/>
      <c r="AB178" s="76"/>
      <c r="AC178" s="10"/>
      <c r="AD178" s="9"/>
      <c r="AE178" s="10"/>
      <c r="AF178" s="76"/>
      <c r="AG178" s="10"/>
      <c r="AH178" s="9"/>
      <c r="AI178" s="10"/>
      <c r="AJ178" s="76"/>
      <c r="AK178" s="10"/>
      <c r="AL178" s="9"/>
      <c r="AM178" s="10"/>
      <c r="AN178" s="76"/>
      <c r="AO178" s="98"/>
    </row>
    <row r="179" spans="1:41" s="18" customFormat="1" ht="15" customHeight="1" thickTop="1">
      <c r="A179" s="14" t="s">
        <v>15</v>
      </c>
      <c r="B179" s="48" t="s">
        <v>5</v>
      </c>
      <c r="C179" s="49"/>
      <c r="D179" s="13" t="s">
        <v>33</v>
      </c>
      <c r="E179" s="11" t="s">
        <v>1</v>
      </c>
      <c r="F179" s="50"/>
      <c r="G179" s="51"/>
      <c r="H179" s="50"/>
      <c r="I179" s="51"/>
      <c r="J179" s="50"/>
      <c r="K179" s="51"/>
      <c r="L179" s="16"/>
      <c r="M179" s="17"/>
      <c r="N179" s="16"/>
      <c r="O179" s="17"/>
      <c r="P179" s="16"/>
      <c r="Q179" s="17"/>
      <c r="R179" s="16"/>
      <c r="S179" s="17"/>
      <c r="T179" s="16"/>
      <c r="U179" s="17"/>
      <c r="V179" s="16"/>
      <c r="W179" s="17"/>
      <c r="X179" s="16"/>
      <c r="Y179" s="17"/>
      <c r="Z179" s="16"/>
      <c r="AA179" s="17"/>
      <c r="AB179" s="16"/>
      <c r="AC179" s="17"/>
      <c r="AD179" s="16"/>
      <c r="AE179" s="17"/>
      <c r="AF179" s="16"/>
      <c r="AG179" s="17"/>
      <c r="AH179" s="16"/>
      <c r="AI179" s="17"/>
      <c r="AJ179" s="16"/>
      <c r="AK179" s="17"/>
      <c r="AL179" s="16"/>
      <c r="AM179" s="17"/>
      <c r="AN179" s="16"/>
      <c r="AO179" s="99"/>
    </row>
    <row r="180" spans="1:41" ht="15" customHeight="1">
      <c r="A180" s="41">
        <v>1</v>
      </c>
      <c r="B180" s="40" t="s">
        <v>16</v>
      </c>
      <c r="C180" s="40"/>
      <c r="D180" s="21">
        <f>AVERAGE(G180,O180,W180,AC180,AI180)</f>
        <v>4.9649404761904758</v>
      </c>
      <c r="E180" s="22">
        <f>SUM(F180,N180,V180,AB180,AH180)</f>
        <v>147</v>
      </c>
      <c r="F180" s="24">
        <v>30</v>
      </c>
      <c r="G180" s="25">
        <v>4.46875</v>
      </c>
      <c r="H180" s="81"/>
      <c r="I180" s="25"/>
      <c r="J180" s="24">
        <v>24</v>
      </c>
      <c r="K180" s="25">
        <v>4.1500000000000004</v>
      </c>
      <c r="N180" s="4">
        <v>30</v>
      </c>
      <c r="O180" s="5">
        <v>4.8499999999999996</v>
      </c>
      <c r="R180" s="4">
        <v>24</v>
      </c>
      <c r="S180" s="5">
        <v>4.59375</v>
      </c>
      <c r="V180" s="4">
        <v>30</v>
      </c>
      <c r="W180" s="5">
        <v>5</v>
      </c>
      <c r="AB180" s="74">
        <v>27</v>
      </c>
      <c r="AC180" s="5">
        <v>5.166666666666667</v>
      </c>
      <c r="AH180" s="4">
        <v>30</v>
      </c>
      <c r="AI180" s="5">
        <v>5.3392857142857144</v>
      </c>
      <c r="AJ180" s="74">
        <v>24</v>
      </c>
      <c r="AK180" s="5">
        <v>4.5714285714285712</v>
      </c>
      <c r="AL180" s="4">
        <v>24</v>
      </c>
      <c r="AM180" s="5">
        <v>4.359375</v>
      </c>
    </row>
    <row r="181" spans="1:41" ht="15" customHeight="1">
      <c r="A181" s="41">
        <v>2</v>
      </c>
      <c r="B181" s="40" t="s">
        <v>112</v>
      </c>
      <c r="C181" s="40"/>
      <c r="D181" s="21">
        <f>AVERAGE(O181,Q181,S181,W181,Y181)</f>
        <v>5.1485833333333328</v>
      </c>
      <c r="E181" s="22">
        <f>SUM(N181,P181,R181,V181,X181)</f>
        <v>138</v>
      </c>
      <c r="F181" s="24"/>
      <c r="G181" s="25"/>
      <c r="H181" s="81">
        <v>24</v>
      </c>
      <c r="I181" s="25">
        <v>5.0999999999999996</v>
      </c>
      <c r="J181" s="24"/>
      <c r="K181" s="25"/>
      <c r="L181" s="74">
        <v>27</v>
      </c>
      <c r="M181" s="5">
        <v>4.6166666666666663</v>
      </c>
      <c r="N181" s="4">
        <v>27</v>
      </c>
      <c r="O181" s="5">
        <v>4.666666666666667</v>
      </c>
      <c r="P181" s="74">
        <v>27</v>
      </c>
      <c r="Q181" s="5">
        <v>4.84</v>
      </c>
      <c r="R181" s="4">
        <v>30</v>
      </c>
      <c r="S181" s="5">
        <v>5.078125</v>
      </c>
      <c r="V181" s="4">
        <v>27</v>
      </c>
      <c r="W181" s="5">
        <v>4.828125</v>
      </c>
      <c r="X181" s="74">
        <v>27</v>
      </c>
      <c r="Y181" s="5">
        <v>6.33</v>
      </c>
      <c r="AH181" s="4">
        <v>24</v>
      </c>
      <c r="AI181" s="5">
        <v>4.8392857142857144</v>
      </c>
      <c r="AJ181" s="74">
        <v>12</v>
      </c>
      <c r="AK181" s="5">
        <v>3</v>
      </c>
      <c r="AL181" s="4">
        <v>27</v>
      </c>
      <c r="AM181" s="5">
        <v>4.625</v>
      </c>
    </row>
    <row r="182" spans="1:41" ht="15" customHeight="1">
      <c r="A182" s="41">
        <v>3</v>
      </c>
      <c r="B182" s="40" t="s">
        <v>115</v>
      </c>
      <c r="C182" s="40"/>
      <c r="D182" s="21">
        <f>AVERAGE(K182,Q182,U182,AA182,AK182)</f>
        <v>5.080857142857143</v>
      </c>
      <c r="E182" s="22">
        <f>SUM(J182,P182,T182,Z182,AJ182)</f>
        <v>135</v>
      </c>
      <c r="F182" s="24"/>
      <c r="G182" s="25"/>
      <c r="H182" s="81">
        <v>15</v>
      </c>
      <c r="I182" s="25">
        <v>4.8099999999999996</v>
      </c>
      <c r="J182" s="24">
        <v>27</v>
      </c>
      <c r="K182" s="25">
        <v>4.3833333333333337</v>
      </c>
      <c r="L182" s="74">
        <v>24</v>
      </c>
      <c r="M182" s="5">
        <v>4.4666666666666668</v>
      </c>
      <c r="N182" s="4">
        <v>21</v>
      </c>
      <c r="O182" s="5">
        <v>4.25</v>
      </c>
      <c r="P182" s="74">
        <v>24</v>
      </c>
      <c r="Q182" s="5">
        <v>4.49</v>
      </c>
      <c r="T182" s="74">
        <v>27</v>
      </c>
      <c r="U182" s="5">
        <v>5.3166666666666664</v>
      </c>
      <c r="Z182" s="4">
        <v>30</v>
      </c>
      <c r="AA182" s="5">
        <v>5.8035714285714288</v>
      </c>
      <c r="AJ182" s="74">
        <v>27</v>
      </c>
      <c r="AK182" s="5">
        <v>5.4107142857142856</v>
      </c>
    </row>
    <row r="183" spans="1:41" ht="15" customHeight="1">
      <c r="A183" s="41">
        <v>4</v>
      </c>
      <c r="B183" s="40" t="s">
        <v>114</v>
      </c>
      <c r="C183" s="40"/>
      <c r="D183" s="21">
        <f>AVERAGE(K183,W183,Y183,AE183,AG183)</f>
        <v>3.883886904761904</v>
      </c>
      <c r="E183" s="22">
        <f>SUM(J183,V183,X183,AD183,AF183)</f>
        <v>129</v>
      </c>
      <c r="F183" s="24"/>
      <c r="G183" s="25"/>
      <c r="H183" s="81">
        <v>18</v>
      </c>
      <c r="I183" s="25">
        <v>4.84</v>
      </c>
      <c r="J183" s="24">
        <v>30</v>
      </c>
      <c r="K183" s="25">
        <v>4.4666666666666668</v>
      </c>
      <c r="N183" s="4">
        <v>12</v>
      </c>
      <c r="O183" s="5">
        <v>3.3</v>
      </c>
      <c r="T183" s="74">
        <v>18</v>
      </c>
      <c r="U183" s="5">
        <v>3.8833333333333333</v>
      </c>
      <c r="V183" s="4">
        <v>24</v>
      </c>
      <c r="W183" s="5">
        <v>3.265625</v>
      </c>
      <c r="X183" s="74">
        <v>24</v>
      </c>
      <c r="Y183" s="5">
        <v>4.93</v>
      </c>
      <c r="AD183" s="4">
        <v>30</v>
      </c>
      <c r="AE183" s="5">
        <v>3.8571428571428572</v>
      </c>
      <c r="AF183" s="74">
        <v>21</v>
      </c>
      <c r="AG183" s="5">
        <v>2.9</v>
      </c>
      <c r="AJ183" s="74">
        <v>9</v>
      </c>
      <c r="AK183" s="5">
        <v>2.9107142857142856</v>
      </c>
    </row>
    <row r="184" spans="1:41" ht="15" customHeight="1">
      <c r="A184" s="41">
        <v>5</v>
      </c>
      <c r="B184" s="40" t="s">
        <v>282</v>
      </c>
      <c r="C184" s="40"/>
      <c r="D184" s="21">
        <f>AVERAGE(Q184,U184,Y184,AG184)</f>
        <v>5.083333333333333</v>
      </c>
      <c r="E184" s="22">
        <f>SUM(P184,T184,X184,AF184)</f>
        <v>111</v>
      </c>
      <c r="F184" s="24"/>
      <c r="G184" s="25"/>
      <c r="H184" s="81"/>
      <c r="I184" s="25"/>
      <c r="J184" s="24"/>
      <c r="K184" s="25"/>
      <c r="P184" s="74">
        <v>30</v>
      </c>
      <c r="Q184" s="5">
        <v>5.0999999999999996</v>
      </c>
      <c r="T184" s="74">
        <v>24</v>
      </c>
      <c r="U184" s="5">
        <v>4.583333333333333</v>
      </c>
      <c r="X184" s="74">
        <v>30</v>
      </c>
      <c r="Y184" s="5">
        <v>6.6</v>
      </c>
      <c r="AF184" s="74">
        <v>27</v>
      </c>
      <c r="AG184" s="5">
        <v>4.05</v>
      </c>
    </row>
    <row r="185" spans="1:41" ht="15" customHeight="1">
      <c r="A185" s="41">
        <v>6</v>
      </c>
      <c r="B185" s="40" t="s">
        <v>111</v>
      </c>
      <c r="C185" s="40"/>
      <c r="D185" s="21">
        <f>AVERAGE(I185,O185,S185,U185)</f>
        <v>4.9604166666666671</v>
      </c>
      <c r="E185" s="22">
        <f>SUM(H185,N185,R185,T185)</f>
        <v>108</v>
      </c>
      <c r="F185" s="24"/>
      <c r="G185" s="25"/>
      <c r="H185" s="81">
        <v>27</v>
      </c>
      <c r="I185" s="25">
        <v>5.0999999999999996</v>
      </c>
      <c r="J185" s="24"/>
      <c r="K185" s="25"/>
      <c r="N185" s="4">
        <v>24</v>
      </c>
      <c r="O185" s="5">
        <v>4.4666666666666668</v>
      </c>
      <c r="R185" s="4">
        <v>27</v>
      </c>
      <c r="S185" s="5">
        <v>4.875</v>
      </c>
      <c r="T185" s="74">
        <v>30</v>
      </c>
      <c r="U185" s="5">
        <v>5.4</v>
      </c>
    </row>
    <row r="186" spans="1:41" ht="15" customHeight="1">
      <c r="A186" s="41">
        <v>7</v>
      </c>
      <c r="B186" s="40" t="s">
        <v>340</v>
      </c>
      <c r="C186" s="40"/>
      <c r="D186" s="21">
        <f>AVERAGE(U186,AC186,AG186,AI186)</f>
        <v>5.135416666666667</v>
      </c>
      <c r="E186" s="22">
        <f>SUM(T186,AB186,AF186,AH186)</f>
        <v>102</v>
      </c>
      <c r="F186" s="24"/>
      <c r="G186" s="25"/>
      <c r="H186" s="81"/>
      <c r="I186" s="25"/>
      <c r="J186" s="24"/>
      <c r="K186" s="25"/>
      <c r="T186" s="74">
        <v>21</v>
      </c>
      <c r="U186" s="5">
        <v>4.416666666666667</v>
      </c>
      <c r="AB186" s="74">
        <v>30</v>
      </c>
      <c r="AC186" s="5">
        <v>5.833333333333333</v>
      </c>
      <c r="AF186" s="74">
        <v>30</v>
      </c>
      <c r="AG186" s="5">
        <v>5.666666666666667</v>
      </c>
      <c r="AH186" s="4">
        <v>21</v>
      </c>
      <c r="AI186" s="5">
        <v>4.625</v>
      </c>
    </row>
    <row r="187" spans="1:41" ht="15" customHeight="1">
      <c r="A187" s="41">
        <v>8</v>
      </c>
      <c r="B187" s="40" t="s">
        <v>199</v>
      </c>
      <c r="C187" s="40"/>
      <c r="D187" s="21">
        <f>AVERAGE(K187,O187,AG187,AK187)</f>
        <v>3.4577380952380956</v>
      </c>
      <c r="E187" s="22">
        <f>SUM(J187,N187,AF187,AJ187)</f>
        <v>72</v>
      </c>
      <c r="F187" s="24"/>
      <c r="G187" s="25"/>
      <c r="H187" s="81"/>
      <c r="I187" s="25"/>
      <c r="J187" s="24">
        <v>18</v>
      </c>
      <c r="K187" s="25">
        <v>3.6833333333333331</v>
      </c>
      <c r="N187" s="4">
        <v>18</v>
      </c>
      <c r="O187" s="5">
        <v>3.8333333333333335</v>
      </c>
      <c r="AF187" s="74">
        <v>18</v>
      </c>
      <c r="AG187" s="5">
        <v>2.6</v>
      </c>
      <c r="AJ187" s="74">
        <v>18</v>
      </c>
      <c r="AK187" s="5">
        <v>3.7142857142857144</v>
      </c>
    </row>
    <row r="188" spans="1:41" ht="15" customHeight="1">
      <c r="A188" s="41">
        <v>9</v>
      </c>
      <c r="B188" s="40" t="s">
        <v>234</v>
      </c>
      <c r="C188" s="40"/>
      <c r="D188" s="21">
        <f>AVERAGE(M188,AK188)</f>
        <v>5.3035714285714288</v>
      </c>
      <c r="E188" s="22">
        <f>SUM(L188,AJ188)</f>
        <v>60</v>
      </c>
      <c r="F188" s="24"/>
      <c r="G188" s="25"/>
      <c r="H188" s="81"/>
      <c r="I188" s="25"/>
      <c r="J188" s="24"/>
      <c r="K188" s="25"/>
      <c r="L188" s="74">
        <v>30</v>
      </c>
      <c r="M188" s="5">
        <v>4.75</v>
      </c>
      <c r="AJ188" s="74">
        <v>30</v>
      </c>
      <c r="AK188" s="5">
        <v>5.8571428571428568</v>
      </c>
    </row>
    <row r="189" spans="1:41" ht="15" customHeight="1">
      <c r="A189" s="41">
        <v>10</v>
      </c>
      <c r="B189" s="40" t="s">
        <v>198</v>
      </c>
      <c r="C189" s="40"/>
      <c r="D189" s="21">
        <f>AVERAGE(K189,AI189,AK189)</f>
        <v>3.5031746031746032</v>
      </c>
      <c r="E189" s="22">
        <f>SUM(J189,AH189,AJ189)</f>
        <v>51</v>
      </c>
      <c r="F189" s="24"/>
      <c r="G189" s="25"/>
      <c r="H189" s="81"/>
      <c r="I189" s="25"/>
      <c r="J189" s="24">
        <v>21</v>
      </c>
      <c r="K189" s="25">
        <v>4.1166666666666663</v>
      </c>
      <c r="AH189" s="4">
        <v>15</v>
      </c>
      <c r="AI189" s="5">
        <v>2.8928571428571428</v>
      </c>
      <c r="AJ189" s="74">
        <v>15</v>
      </c>
      <c r="AK189" s="5">
        <v>3.5</v>
      </c>
    </row>
    <row r="190" spans="1:41" ht="15" customHeight="1">
      <c r="A190" s="41">
        <v>11</v>
      </c>
      <c r="B190" s="40" t="s">
        <v>235</v>
      </c>
      <c r="C190" s="40"/>
      <c r="D190" s="21">
        <f>AVERAGE(M190,AI190,AK190)</f>
        <v>4.5011904761904766</v>
      </c>
      <c r="E190" s="22">
        <f>SUM(L190,AH190,AJ190)</f>
        <v>48</v>
      </c>
      <c r="F190" s="24"/>
      <c r="G190" s="25"/>
      <c r="H190" s="81"/>
      <c r="I190" s="25"/>
      <c r="J190" s="24"/>
      <c r="K190" s="25"/>
      <c r="L190" s="74">
        <v>21</v>
      </c>
      <c r="M190" s="5">
        <v>3.7166666666666668</v>
      </c>
      <c r="AH190" s="4">
        <v>27</v>
      </c>
      <c r="AI190" s="5">
        <v>5.2857142857142856</v>
      </c>
    </row>
    <row r="191" spans="1:41" ht="15" customHeight="1">
      <c r="A191" s="41">
        <v>12</v>
      </c>
      <c r="B191" s="40" t="s">
        <v>119</v>
      </c>
      <c r="C191" s="40"/>
      <c r="D191" s="21">
        <f>AVERAGE(I191,Q191,AG191,AI191,AK191)</f>
        <v>3.0877777777777777</v>
      </c>
      <c r="E191" s="22">
        <f>SUM(H191,P191,AF191,AH191,AJ191)</f>
        <v>48</v>
      </c>
      <c r="F191" s="24"/>
      <c r="G191" s="25"/>
      <c r="H191" s="81">
        <v>3</v>
      </c>
      <c r="I191" s="25">
        <v>2.59</v>
      </c>
      <c r="J191" s="24"/>
      <c r="K191" s="25"/>
      <c r="P191" s="74">
        <v>21</v>
      </c>
      <c r="Q191" s="5">
        <v>3.24</v>
      </c>
      <c r="AF191" s="74">
        <v>24</v>
      </c>
      <c r="AG191" s="5">
        <v>3.4333333333333331</v>
      </c>
    </row>
    <row r="192" spans="1:41" ht="15" customHeight="1">
      <c r="A192" s="41">
        <v>13</v>
      </c>
      <c r="B192" s="40" t="s">
        <v>113</v>
      </c>
      <c r="C192" s="40"/>
      <c r="D192" s="21">
        <f>AVERAGE(G192,I192,K192,M192,O192,Q192,S192,U192,W192,Y192,AA192,AC192,AE192,AG192,AI192,AK192)</f>
        <v>4.293333333333333</v>
      </c>
      <c r="E192" s="22">
        <f>SUM(F192,H192,J192,L192,N192,P192,R192,T192,V192,X192,Z192,AB192,AD192,AF192,AH192,AJ192)</f>
        <v>36</v>
      </c>
      <c r="F192" s="24"/>
      <c r="G192" s="25"/>
      <c r="H192" s="81">
        <v>21</v>
      </c>
      <c r="I192" s="25">
        <v>4.87</v>
      </c>
      <c r="J192" s="24"/>
      <c r="K192" s="25"/>
      <c r="N192" s="4">
        <v>15</v>
      </c>
      <c r="O192" s="5">
        <v>3.7166666666666668</v>
      </c>
    </row>
    <row r="193" spans="1:41" ht="15" customHeight="1">
      <c r="A193" s="41">
        <v>14</v>
      </c>
      <c r="B193" s="40" t="s">
        <v>110</v>
      </c>
      <c r="C193" s="40"/>
      <c r="D193" s="21">
        <f>AVERAGE(G193,I193,K193,M193,O193,Q193,S193,U193,W193,Y193,AA193,AC193,AE193,AG193,AI193,AK193)</f>
        <v>5.46</v>
      </c>
      <c r="E193" s="22">
        <f>SUM(F193,H193,J193,L193,N193,P193,R193,T193,V193,X193,Z193,AB193,AD193,AF193,AH193,AJ193)</f>
        <v>30</v>
      </c>
      <c r="F193" s="24"/>
      <c r="G193" s="25"/>
      <c r="H193" s="81">
        <v>30</v>
      </c>
      <c r="I193" s="25">
        <v>5.46</v>
      </c>
      <c r="J193" s="24"/>
      <c r="K193" s="25"/>
    </row>
    <row r="194" spans="1:41" ht="15" customHeight="1">
      <c r="A194" s="41">
        <v>15</v>
      </c>
      <c r="B194" s="40" t="s">
        <v>419</v>
      </c>
      <c r="C194" s="40"/>
      <c r="D194" s="21">
        <f>AVERAGE(AM194,AO194)</f>
        <v>4.765625</v>
      </c>
      <c r="E194" s="22">
        <f>SUM(AL194,AN194)</f>
        <v>30</v>
      </c>
      <c r="F194" s="24"/>
      <c r="G194" s="25"/>
      <c r="H194" s="81"/>
      <c r="I194" s="25"/>
      <c r="J194" s="24"/>
      <c r="K194" s="25"/>
      <c r="AL194" s="4">
        <v>30</v>
      </c>
      <c r="AM194" s="5">
        <v>4.765625</v>
      </c>
    </row>
    <row r="195" spans="1:41" ht="15" customHeight="1">
      <c r="A195" s="41">
        <v>16</v>
      </c>
      <c r="B195" s="40" t="s">
        <v>296</v>
      </c>
      <c r="C195" s="40"/>
      <c r="D195" s="21">
        <f>AVERAGE(G195,I195,K195,M195,O195,Q195,S195,U195,W195,Y195,AA195,AC195,AE195,AG195,AI195,AK195)</f>
        <v>4.046875</v>
      </c>
      <c r="E195" s="22">
        <f>SUM(F195,H195,J195,L195,N195,P195,R195,T195,V195,X195,Z195,AB195,AD195,AF195,AH195,AJ195)</f>
        <v>21</v>
      </c>
      <c r="F195" s="24"/>
      <c r="G195" s="25"/>
      <c r="H195" s="81"/>
      <c r="I195" s="25"/>
      <c r="J195" s="24"/>
      <c r="K195" s="25"/>
      <c r="R195" s="4">
        <v>21</v>
      </c>
      <c r="S195" s="5">
        <v>4.046875</v>
      </c>
    </row>
    <row r="196" spans="1:41" ht="15" customHeight="1">
      <c r="A196" s="41">
        <v>17</v>
      </c>
      <c r="B196" s="40" t="s">
        <v>414</v>
      </c>
      <c r="C196" s="40"/>
      <c r="D196" s="21">
        <f>AVERAGE(AK196,AM196,AO196)</f>
        <v>3.9464285714285716</v>
      </c>
      <c r="E196" s="22">
        <f>SUM(AJ196,AL196,AN196)</f>
        <v>21</v>
      </c>
      <c r="F196" s="24"/>
      <c r="G196" s="25"/>
      <c r="H196" s="81"/>
      <c r="I196" s="25"/>
      <c r="J196" s="24"/>
      <c r="K196" s="25"/>
      <c r="AJ196" s="74">
        <v>21</v>
      </c>
      <c r="AK196" s="5">
        <v>3.9464285714285716</v>
      </c>
    </row>
    <row r="197" spans="1:41" ht="15" customHeight="1">
      <c r="A197" s="41">
        <v>18</v>
      </c>
      <c r="B197" s="40" t="s">
        <v>348</v>
      </c>
      <c r="C197" s="40"/>
      <c r="D197" s="21">
        <f>AVERAGE(W197,Y197,AA197,AC197,AE197,AG197,AI197,AK197)</f>
        <v>2.671875</v>
      </c>
      <c r="E197" s="22">
        <f>SUM(V197,X197,Z197,AB197,AD197,AF197,AH197,AJ197)</f>
        <v>21</v>
      </c>
      <c r="F197" s="24"/>
      <c r="G197" s="25"/>
      <c r="H197" s="81"/>
      <c r="I197" s="25"/>
      <c r="J197" s="24"/>
      <c r="K197" s="25"/>
      <c r="V197" s="4">
        <v>21</v>
      </c>
      <c r="W197" s="5">
        <v>2.671875</v>
      </c>
    </row>
    <row r="198" spans="1:41" ht="15" customHeight="1">
      <c r="A198" s="41">
        <v>19</v>
      </c>
      <c r="B198" s="40" t="s">
        <v>420</v>
      </c>
      <c r="C198" s="40"/>
      <c r="D198" s="21">
        <f>AVERAGE(AM198,AO198)</f>
        <v>0.90625</v>
      </c>
      <c r="E198" s="22">
        <f>SUM(AL198,AN198)</f>
        <v>21</v>
      </c>
      <c r="F198" s="24"/>
      <c r="G198" s="25"/>
      <c r="H198" s="81"/>
      <c r="I198" s="25"/>
      <c r="J198" s="24"/>
      <c r="K198" s="25"/>
      <c r="AL198" s="4">
        <v>21</v>
      </c>
      <c r="AM198" s="5">
        <v>0.90625</v>
      </c>
    </row>
    <row r="199" spans="1:41" ht="15" customHeight="1">
      <c r="A199" s="41">
        <v>20</v>
      </c>
      <c r="B199" s="40" t="s">
        <v>410</v>
      </c>
      <c r="C199" s="40"/>
      <c r="D199" s="21">
        <f>AVERAGE(AI199,AK199,AM199,AO199)</f>
        <v>3.3035714285714284</v>
      </c>
      <c r="E199" s="22">
        <f>SUM(AH199,AJ199,AL199,AN199)</f>
        <v>18</v>
      </c>
      <c r="F199" s="24"/>
      <c r="G199" s="25"/>
      <c r="H199" s="81"/>
      <c r="I199" s="25"/>
      <c r="J199" s="24"/>
      <c r="K199" s="25"/>
      <c r="AH199" s="4">
        <v>18</v>
      </c>
      <c r="AI199" s="5">
        <v>3.3035714285714284</v>
      </c>
    </row>
    <row r="200" spans="1:41" ht="15" customHeight="1">
      <c r="A200" s="41">
        <v>21</v>
      </c>
      <c r="B200" s="40" t="s">
        <v>116</v>
      </c>
      <c r="C200" s="40"/>
      <c r="D200" s="21">
        <f>AVERAGE(G200,I200,K200,M200,O200,Q200,S200,U200,W200,Y200,AA200,AC200,AE200,AG200,AI200,AK200)</f>
        <v>4.21</v>
      </c>
      <c r="E200" s="22">
        <f>SUM(F200,H200,J200,L200,N200,P200,R200,T200,V200,X200,Z200,AB200,AD200,AF200,AH200,AJ200)</f>
        <v>12</v>
      </c>
      <c r="F200" s="24"/>
      <c r="G200" s="25"/>
      <c r="H200" s="81">
        <v>12</v>
      </c>
      <c r="I200" s="25">
        <v>4.21</v>
      </c>
      <c r="J200" s="24"/>
      <c r="K200" s="25"/>
    </row>
    <row r="201" spans="1:41" ht="15" customHeight="1">
      <c r="A201" s="41">
        <v>22</v>
      </c>
      <c r="B201" s="40" t="s">
        <v>117</v>
      </c>
      <c r="C201" s="40"/>
      <c r="D201" s="21">
        <f>AVERAGE(G201,I201,K201,M201,O201,Q201,S201,U201,W201,Y201,AA201,AC201,AE201,AG201,AI201,AK201)</f>
        <v>3.69</v>
      </c>
      <c r="E201" s="22">
        <f>SUM(F201,H201,J201,L201,N201,P201,R201,T201,V201,X201,Z201,AB201,AD201,AF201,AH201,AJ201)</f>
        <v>9</v>
      </c>
      <c r="F201" s="24"/>
      <c r="G201" s="25"/>
      <c r="H201" s="81">
        <v>9</v>
      </c>
      <c r="I201" s="25">
        <v>3.69</v>
      </c>
      <c r="J201" s="24"/>
      <c r="K201" s="25"/>
    </row>
    <row r="202" spans="1:41" ht="15" customHeight="1">
      <c r="A202" s="41">
        <v>23</v>
      </c>
      <c r="B202" s="40" t="s">
        <v>258</v>
      </c>
      <c r="C202" s="40"/>
      <c r="D202" s="21">
        <f>AVERAGE(G202,I202,K202,M202,O202,Q202,S202,U202,W202,Y202,AA202,AC202,AE202,AG202,AI202,AK202)</f>
        <v>3.3</v>
      </c>
      <c r="E202" s="22">
        <f>SUM(F202,H202,J202,L202,N202,P202,R202,T202,V202,X202,Z202,AB202,AD202,AF202,AH202,AJ202)</f>
        <v>9</v>
      </c>
      <c r="F202" s="24"/>
      <c r="G202" s="25"/>
      <c r="H202" s="81"/>
      <c r="I202" s="25"/>
      <c r="J202" s="24"/>
      <c r="K202" s="25"/>
      <c r="N202" s="4">
        <v>9</v>
      </c>
      <c r="O202" s="5">
        <v>3.3</v>
      </c>
    </row>
    <row r="203" spans="1:41" ht="15" customHeight="1">
      <c r="A203" s="41">
        <v>24</v>
      </c>
      <c r="B203" s="40" t="s">
        <v>118</v>
      </c>
      <c r="C203" s="40"/>
      <c r="D203" s="21">
        <f>AVERAGE(G203,I203,K203,M203,O203,Q203,S203,U203,W203,Y203,AA203,AC203,AE203,AG203,AI203,AK203)</f>
        <v>2.94</v>
      </c>
      <c r="E203" s="22">
        <f>SUM(F203,H203,J203,L203,N203,P203,R203,T203,V203,X203,Z203,AB203,AD203,AF203,AH203,AJ203)</f>
        <v>6</v>
      </c>
      <c r="F203" s="24"/>
      <c r="G203" s="25"/>
      <c r="H203" s="81">
        <v>6</v>
      </c>
      <c r="I203" s="25">
        <v>2.94</v>
      </c>
      <c r="J203" s="24"/>
      <c r="K203" s="25"/>
    </row>
    <row r="204" spans="1:41" ht="15" customHeight="1">
      <c r="A204" s="41"/>
      <c r="B204" s="40"/>
      <c r="C204" s="40"/>
      <c r="D204" s="21">
        <f>AVERAGE(G204,I204,K204,M204,O204,Q204,S204,U204,W204,Y204,AA204,AC204,AE204,AG204,AI204,AK204,AM204,AO204)</f>
        <v>0</v>
      </c>
      <c r="E204" s="22">
        <f>SUM(F204,H204,J204,L204,N204,P204,R204,T204,V204,X204,Z204,AB204,AD204,AF204,AH204,AJ204,AL204,AN204)</f>
        <v>0</v>
      </c>
      <c r="F204" s="24"/>
      <c r="G204" s="25">
        <v>0</v>
      </c>
      <c r="H204" s="81"/>
      <c r="I204" s="25"/>
      <c r="J204" s="24"/>
      <c r="K204" s="25"/>
    </row>
    <row r="205" spans="1:41" s="7" customFormat="1" ht="15" customHeight="1" thickBot="1">
      <c r="A205" s="46"/>
      <c r="B205" s="47"/>
      <c r="C205" s="47"/>
      <c r="D205" s="28"/>
      <c r="E205" s="29"/>
      <c r="F205" s="31"/>
      <c r="G205" s="32"/>
      <c r="H205" s="82"/>
      <c r="I205" s="32"/>
      <c r="J205" s="31"/>
      <c r="K205" s="32"/>
      <c r="L205" s="76"/>
      <c r="M205" s="10"/>
      <c r="N205" s="9"/>
      <c r="O205" s="10"/>
      <c r="P205" s="76"/>
      <c r="Q205" s="10"/>
      <c r="R205" s="9"/>
      <c r="S205" s="10"/>
      <c r="T205" s="76"/>
      <c r="U205" s="10"/>
      <c r="V205" s="9"/>
      <c r="W205" s="10"/>
      <c r="X205" s="76"/>
      <c r="Y205" s="10"/>
      <c r="Z205" s="9"/>
      <c r="AA205" s="10"/>
      <c r="AB205" s="76"/>
      <c r="AC205" s="10"/>
      <c r="AD205" s="9"/>
      <c r="AE205" s="10"/>
      <c r="AF205" s="76"/>
      <c r="AG205" s="10"/>
      <c r="AH205" s="9"/>
      <c r="AI205" s="10"/>
      <c r="AJ205" s="76"/>
      <c r="AK205" s="10"/>
      <c r="AL205" s="9"/>
      <c r="AM205" s="10"/>
      <c r="AN205" s="76"/>
      <c r="AO205" s="98"/>
    </row>
    <row r="206" spans="1:41" ht="15" customHeight="1" thickTop="1">
      <c r="A206" s="41">
        <v>1</v>
      </c>
      <c r="B206" s="40" t="s">
        <v>120</v>
      </c>
      <c r="C206" s="40"/>
      <c r="D206" s="21">
        <f>AVERAGE(I206,K206,Q206,W206,Y206)</f>
        <v>8.2603333333333335</v>
      </c>
      <c r="E206" s="22">
        <f>SUM(H206,J206,P206,V206,X206)</f>
        <v>150</v>
      </c>
      <c r="F206" s="24"/>
      <c r="G206" s="25"/>
      <c r="H206" s="81">
        <v>30</v>
      </c>
      <c r="I206" s="25">
        <v>8.5</v>
      </c>
      <c r="J206" s="24">
        <v>30</v>
      </c>
      <c r="K206" s="25">
        <v>7.8666666666666663</v>
      </c>
      <c r="L206" s="74">
        <v>30</v>
      </c>
      <c r="M206" s="5">
        <v>7.7833333333333332</v>
      </c>
      <c r="N206" s="4">
        <v>30</v>
      </c>
      <c r="O206" s="5">
        <v>7.3166666666666664</v>
      </c>
      <c r="P206" s="74">
        <v>30</v>
      </c>
      <c r="Q206" s="5">
        <v>8.39</v>
      </c>
      <c r="T206" s="74">
        <v>30</v>
      </c>
      <c r="U206" s="5">
        <v>7.833333333333333</v>
      </c>
      <c r="V206" s="4">
        <v>30</v>
      </c>
      <c r="W206" s="5">
        <v>7.875</v>
      </c>
      <c r="X206" s="74">
        <v>30</v>
      </c>
      <c r="Y206" s="5">
        <v>8.67</v>
      </c>
    </row>
    <row r="207" spans="1:41" ht="15" customHeight="1">
      <c r="A207" s="41">
        <v>2</v>
      </c>
      <c r="B207" s="40" t="s">
        <v>125</v>
      </c>
      <c r="C207" s="40"/>
      <c r="D207" s="21">
        <f>AVERAGE(Y207,AA207,AI207,AK207,AM207)</f>
        <v>7.4115892857142853</v>
      </c>
      <c r="E207" s="22">
        <f>SUM(X207,Z207,AH207,AJ207,AL207)</f>
        <v>147</v>
      </c>
      <c r="F207" s="24"/>
      <c r="G207" s="25"/>
      <c r="H207" s="81">
        <v>12</v>
      </c>
      <c r="I207" s="25">
        <v>6.41</v>
      </c>
      <c r="J207" s="24"/>
      <c r="K207" s="25"/>
      <c r="L207" s="74">
        <v>24</v>
      </c>
      <c r="M207" s="5">
        <v>6.6</v>
      </c>
      <c r="N207" s="4">
        <v>27</v>
      </c>
      <c r="O207" s="5">
        <v>6.9333333333333336</v>
      </c>
      <c r="P207" s="74">
        <v>27</v>
      </c>
      <c r="Q207" s="5">
        <v>7.37</v>
      </c>
      <c r="R207" s="4">
        <v>21</v>
      </c>
      <c r="S207" s="5">
        <v>6.28125</v>
      </c>
      <c r="T207" s="74">
        <v>27</v>
      </c>
      <c r="U207" s="5">
        <v>7.5</v>
      </c>
      <c r="V207" s="4">
        <v>24</v>
      </c>
      <c r="W207" s="5">
        <v>7.0625</v>
      </c>
      <c r="X207" s="74">
        <v>27</v>
      </c>
      <c r="Y207" s="5">
        <v>8.52</v>
      </c>
      <c r="Z207" s="4">
        <v>30</v>
      </c>
      <c r="AA207" s="5">
        <v>6.8214285714285712</v>
      </c>
      <c r="AH207" s="4">
        <v>30</v>
      </c>
      <c r="AI207" s="5">
        <v>7.4464285714285712</v>
      </c>
      <c r="AJ207" s="74">
        <v>30</v>
      </c>
      <c r="AK207" s="5">
        <v>6.7857142857142856</v>
      </c>
      <c r="AL207" s="4">
        <v>30</v>
      </c>
      <c r="AM207" s="5">
        <v>7.484375</v>
      </c>
    </row>
    <row r="208" spans="1:41" ht="15" customHeight="1">
      <c r="A208" s="41">
        <v>3</v>
      </c>
      <c r="B208" s="40" t="s">
        <v>122</v>
      </c>
      <c r="C208" s="40"/>
      <c r="D208" s="21">
        <f>AVERAGE(I208,M208,AC208,AG208,AM208)</f>
        <v>6.6172083333333331</v>
      </c>
      <c r="E208" s="22">
        <f>SUM(H208,L208,AB208,AF208,AL208)</f>
        <v>132</v>
      </c>
      <c r="F208" s="24"/>
      <c r="G208" s="25"/>
      <c r="H208" s="81">
        <v>24</v>
      </c>
      <c r="I208" s="25">
        <v>6.76</v>
      </c>
      <c r="J208" s="24">
        <v>18</v>
      </c>
      <c r="K208" s="25">
        <v>6.35</v>
      </c>
      <c r="L208" s="74">
        <v>27</v>
      </c>
      <c r="M208" s="5">
        <v>6.7166666666666668</v>
      </c>
      <c r="N208" s="4">
        <v>12</v>
      </c>
      <c r="O208" s="5">
        <v>6.083333333333333</v>
      </c>
      <c r="P208" s="74">
        <v>18</v>
      </c>
      <c r="Q208" s="5">
        <v>6.71</v>
      </c>
      <c r="R208" s="4">
        <v>15</v>
      </c>
      <c r="S208" s="5">
        <v>5.90625</v>
      </c>
      <c r="T208" s="74">
        <v>21</v>
      </c>
      <c r="U208" s="5">
        <v>6.6</v>
      </c>
      <c r="X208" s="74">
        <v>21</v>
      </c>
      <c r="Y208" s="5">
        <v>7.48</v>
      </c>
      <c r="AB208" s="74">
        <v>30</v>
      </c>
      <c r="AC208" s="5">
        <v>7.1833333333333336</v>
      </c>
      <c r="AD208" s="4">
        <v>18</v>
      </c>
      <c r="AE208" s="5">
        <v>6.2678571428571432</v>
      </c>
      <c r="AF208" s="74">
        <v>27</v>
      </c>
      <c r="AG208" s="5">
        <v>6.3166666666666664</v>
      </c>
      <c r="AH208" s="4">
        <v>18</v>
      </c>
      <c r="AI208" s="5">
        <v>5.7678571428571432</v>
      </c>
      <c r="AJ208" s="74">
        <v>24</v>
      </c>
      <c r="AK208" s="5">
        <v>6.0714285714285712</v>
      </c>
      <c r="AL208" s="4">
        <v>24</v>
      </c>
      <c r="AM208" s="5">
        <v>6.109375</v>
      </c>
    </row>
    <row r="209" spans="1:39" ht="15" customHeight="1">
      <c r="A209" s="41">
        <v>4</v>
      </c>
      <c r="B209" s="40" t="s">
        <v>200</v>
      </c>
      <c r="C209" s="40"/>
      <c r="D209" s="21">
        <f>AVERAGE(K209,S209,Y209,AE209,AK209)</f>
        <v>6.7705773809523819</v>
      </c>
      <c r="E209" s="22">
        <f>SUM(J209,R209,X209,AD209,AJ209)</f>
        <v>123</v>
      </c>
      <c r="F209" s="24"/>
      <c r="G209" s="25"/>
      <c r="H209" s="81"/>
      <c r="I209" s="25"/>
      <c r="J209" s="24">
        <v>24</v>
      </c>
      <c r="K209" s="25">
        <v>6.7333333333333334</v>
      </c>
      <c r="R209" s="4">
        <v>24</v>
      </c>
      <c r="S209" s="5">
        <v>6.453125</v>
      </c>
      <c r="X209" s="74">
        <v>18</v>
      </c>
      <c r="Y209" s="5">
        <v>7.47</v>
      </c>
      <c r="AD209" s="4">
        <v>30</v>
      </c>
      <c r="AE209" s="5">
        <v>6.5535714285714288</v>
      </c>
      <c r="AJ209" s="74">
        <v>27</v>
      </c>
      <c r="AK209" s="5">
        <v>6.6428571428571432</v>
      </c>
    </row>
    <row r="210" spans="1:39" ht="15" customHeight="1">
      <c r="A210" s="41">
        <v>5</v>
      </c>
      <c r="B210" s="40" t="s">
        <v>10</v>
      </c>
      <c r="C210" s="40"/>
      <c r="D210" s="21">
        <f>AVERAGE(G210,O210,S210,AA210,AE210)</f>
        <v>6.4259821428571424</v>
      </c>
      <c r="E210" s="22">
        <f>SUM(F210,N210,R210,Z210,AD210)</f>
        <v>120</v>
      </c>
      <c r="F210" s="24">
        <v>24</v>
      </c>
      <c r="G210" s="25">
        <v>6.1875</v>
      </c>
      <c r="H210" s="81">
        <v>15</v>
      </c>
      <c r="I210" s="25">
        <v>6.51</v>
      </c>
      <c r="J210" s="24">
        <v>12</v>
      </c>
      <c r="K210" s="25">
        <v>6</v>
      </c>
      <c r="L210" s="74">
        <v>21</v>
      </c>
      <c r="M210" s="5">
        <v>6.05</v>
      </c>
      <c r="N210" s="4">
        <v>21</v>
      </c>
      <c r="O210" s="5">
        <v>6.65</v>
      </c>
      <c r="R210" s="4">
        <v>30</v>
      </c>
      <c r="S210" s="5">
        <v>6.828125</v>
      </c>
      <c r="T210" s="74">
        <v>0</v>
      </c>
      <c r="U210" s="5">
        <v>5.8166666666666664</v>
      </c>
      <c r="V210" s="4">
        <v>12</v>
      </c>
      <c r="W210" s="5">
        <v>5.953125</v>
      </c>
      <c r="Z210" s="4">
        <v>21</v>
      </c>
      <c r="AA210" s="5">
        <v>6.0535714285714288</v>
      </c>
      <c r="AB210" s="74">
        <v>21</v>
      </c>
      <c r="AC210" s="5">
        <v>6.05</v>
      </c>
      <c r="AD210" s="4">
        <v>24</v>
      </c>
      <c r="AE210" s="5">
        <v>6.4107142857142856</v>
      </c>
      <c r="AF210" s="74">
        <v>6</v>
      </c>
      <c r="AG210" s="5">
        <v>5.3166666666666664</v>
      </c>
      <c r="AH210" s="4">
        <v>15</v>
      </c>
      <c r="AI210" s="5">
        <v>5.6071428571428568</v>
      </c>
      <c r="AJ210" s="74">
        <v>21</v>
      </c>
      <c r="AK210" s="5">
        <v>5.7142857142857144</v>
      </c>
      <c r="AL210" s="4">
        <v>21</v>
      </c>
      <c r="AM210" s="5">
        <v>5.203125</v>
      </c>
    </row>
    <row r="211" spans="1:39" ht="15" customHeight="1">
      <c r="A211" s="41">
        <v>6</v>
      </c>
      <c r="B211" s="40" t="s">
        <v>131</v>
      </c>
      <c r="C211" s="40"/>
      <c r="D211" s="21">
        <f>AVERAGE(U211,W211,AA211,AI211,AM211)</f>
        <v>6.3313392857142858</v>
      </c>
      <c r="E211" s="22">
        <f>SUM(T211,V211,Z211,AH211,AL211)</f>
        <v>120</v>
      </c>
      <c r="F211" s="24"/>
      <c r="G211" s="25"/>
      <c r="H211" s="81">
        <v>0</v>
      </c>
      <c r="I211" s="25">
        <v>5.84</v>
      </c>
      <c r="J211" s="24">
        <v>3</v>
      </c>
      <c r="K211" s="25">
        <v>5.65</v>
      </c>
      <c r="L211" s="74">
        <v>15</v>
      </c>
      <c r="M211" s="5">
        <v>5.9666666666666668</v>
      </c>
      <c r="T211" s="74">
        <v>24</v>
      </c>
      <c r="U211" s="5">
        <v>6.65</v>
      </c>
      <c r="V211" s="4">
        <v>18</v>
      </c>
      <c r="W211" s="5">
        <v>6.328125</v>
      </c>
      <c r="X211" s="74">
        <v>0</v>
      </c>
      <c r="Y211" s="5">
        <v>6.72</v>
      </c>
      <c r="Z211" s="4">
        <v>24</v>
      </c>
      <c r="AA211" s="5">
        <v>6.1964285714285712</v>
      </c>
      <c r="AH211" s="4">
        <v>27</v>
      </c>
      <c r="AI211" s="5">
        <v>5.9821428571428568</v>
      </c>
      <c r="AL211" s="4">
        <v>27</v>
      </c>
      <c r="AM211" s="5">
        <v>6.5</v>
      </c>
    </row>
    <row r="212" spans="1:39" ht="15" customHeight="1">
      <c r="A212" s="41">
        <v>7</v>
      </c>
      <c r="B212" s="40" t="s">
        <v>130</v>
      </c>
      <c r="C212" s="40"/>
      <c r="D212" s="21">
        <f>AVERAGE(Q212,W212,AC212,AE212,AI212)</f>
        <v>6.4342083333333333</v>
      </c>
      <c r="E212" s="22">
        <f>SUM(P212,V212,AB212,AD212,AH212)</f>
        <v>114</v>
      </c>
      <c r="F212" s="24"/>
      <c r="G212" s="25"/>
      <c r="H212" s="81">
        <v>0</v>
      </c>
      <c r="I212" s="25">
        <v>6.1</v>
      </c>
      <c r="J212" s="24">
        <v>6</v>
      </c>
      <c r="K212" s="25">
        <v>5.7833333333333332</v>
      </c>
      <c r="L212" s="74">
        <v>12</v>
      </c>
      <c r="M212" s="5">
        <v>5.9333333333333336</v>
      </c>
      <c r="N212" s="4">
        <v>15</v>
      </c>
      <c r="O212" s="5">
        <v>6.2333333333333334</v>
      </c>
      <c r="P212" s="74">
        <v>24</v>
      </c>
      <c r="Q212" s="5">
        <v>6.77</v>
      </c>
      <c r="R212" s="4">
        <v>6</v>
      </c>
      <c r="S212" s="5">
        <v>5.609375</v>
      </c>
      <c r="T212" s="74">
        <v>12</v>
      </c>
      <c r="U212" s="5">
        <v>6.333333333333333</v>
      </c>
      <c r="V212" s="4">
        <v>21</v>
      </c>
      <c r="W212" s="5">
        <v>6.609375</v>
      </c>
      <c r="X212" s="74">
        <v>15</v>
      </c>
      <c r="Y212" s="5">
        <v>7.35</v>
      </c>
      <c r="AB212" s="74">
        <v>27</v>
      </c>
      <c r="AC212" s="5">
        <v>6.666666666666667</v>
      </c>
      <c r="AD212" s="4">
        <v>21</v>
      </c>
      <c r="AE212" s="5">
        <v>6.3571428571428568</v>
      </c>
      <c r="AH212" s="4">
        <v>21</v>
      </c>
      <c r="AI212" s="5">
        <v>5.7678571428571432</v>
      </c>
      <c r="AJ212" s="74">
        <v>18</v>
      </c>
      <c r="AK212" s="5">
        <v>5.5</v>
      </c>
      <c r="AL212" s="4">
        <v>18</v>
      </c>
      <c r="AM212" s="5">
        <v>5.109375</v>
      </c>
    </row>
    <row r="213" spans="1:39" ht="15" customHeight="1">
      <c r="A213" s="41">
        <v>8</v>
      </c>
      <c r="B213" s="40" t="s">
        <v>298</v>
      </c>
      <c r="C213" s="40"/>
      <c r="D213" s="21">
        <f>AVERAGE(S213,U213,AA213,AE213,AG213,AK213)</f>
        <v>6.0194047619047621</v>
      </c>
      <c r="E213" s="22">
        <f>SUM(R213,T213,Z213,AD213,AF213,AJ213)</f>
        <v>87</v>
      </c>
      <c r="F213" s="24"/>
      <c r="G213" s="25"/>
      <c r="H213" s="81"/>
      <c r="I213" s="25"/>
      <c r="J213" s="24"/>
      <c r="K213" s="25"/>
      <c r="R213" s="4">
        <v>18</v>
      </c>
      <c r="S213" s="5">
        <v>5.9375</v>
      </c>
      <c r="T213" s="74">
        <v>18</v>
      </c>
      <c r="U213" s="5">
        <v>6.5333333333333332</v>
      </c>
      <c r="Z213" s="4">
        <v>18</v>
      </c>
      <c r="AA213" s="5">
        <v>5.7678571428571432</v>
      </c>
      <c r="AD213" s="4">
        <v>15</v>
      </c>
      <c r="AE213" s="5">
        <v>6.125</v>
      </c>
      <c r="AF213" s="74">
        <v>18</v>
      </c>
      <c r="AG213" s="5">
        <v>5.7333333333333334</v>
      </c>
    </row>
    <row r="214" spans="1:39" ht="15" customHeight="1">
      <c r="A214" s="41">
        <v>9</v>
      </c>
      <c r="B214" s="40" t="s">
        <v>121</v>
      </c>
      <c r="C214" s="40"/>
      <c r="D214" s="21">
        <f>AVERAGE(I214,K214,Y214,AK214)</f>
        <v>7.3766666666666678</v>
      </c>
      <c r="E214" s="22">
        <f>SUM(H214,J214,X214,AJ214)</f>
        <v>78</v>
      </c>
      <c r="F214" s="24"/>
      <c r="G214" s="25"/>
      <c r="H214" s="81">
        <v>27</v>
      </c>
      <c r="I214" s="25">
        <v>6.93</v>
      </c>
      <c r="J214" s="24">
        <v>27</v>
      </c>
      <c r="K214" s="25">
        <v>6.9</v>
      </c>
      <c r="X214" s="74">
        <v>24</v>
      </c>
      <c r="Y214" s="5">
        <v>8.3000000000000007</v>
      </c>
    </row>
    <row r="215" spans="1:39" ht="15" customHeight="1">
      <c r="A215" s="41">
        <v>10</v>
      </c>
      <c r="B215" s="40" t="s">
        <v>201</v>
      </c>
      <c r="C215" s="40"/>
      <c r="D215" s="21">
        <f>AVERAGE(K215,AC215,AG215,AI215,AK215)</f>
        <v>6.2166666666666659</v>
      </c>
      <c r="E215" s="22">
        <f>SUM(J215,AB215,AF215,AH215,AJ215)</f>
        <v>66</v>
      </c>
      <c r="F215" s="24"/>
      <c r="G215" s="25"/>
      <c r="H215" s="81"/>
      <c r="I215" s="25"/>
      <c r="J215" s="24">
        <v>21</v>
      </c>
      <c r="K215" s="25">
        <v>6.5166666666666666</v>
      </c>
      <c r="AB215" s="74">
        <v>24</v>
      </c>
      <c r="AC215" s="5">
        <v>6.35</v>
      </c>
      <c r="AF215" s="74">
        <v>21</v>
      </c>
      <c r="AG215" s="5">
        <v>5.7833333333333332</v>
      </c>
    </row>
    <row r="216" spans="1:39" ht="15" customHeight="1">
      <c r="A216" s="41">
        <v>11</v>
      </c>
      <c r="B216" s="40" t="s">
        <v>34</v>
      </c>
      <c r="C216" s="40"/>
      <c r="D216" s="21">
        <f>AVERAGE(G216,U216,W216,AA216,AK216)</f>
        <v>5.7248511904761914</v>
      </c>
      <c r="E216" s="22">
        <f>SUM(F216,T216,V216,Z216,AJ216)</f>
        <v>66</v>
      </c>
      <c r="F216" s="24">
        <v>21</v>
      </c>
      <c r="G216" s="25">
        <v>5.8125</v>
      </c>
      <c r="H216" s="81">
        <v>0</v>
      </c>
      <c r="I216" s="25">
        <v>5.9</v>
      </c>
      <c r="J216" s="24">
        <v>0</v>
      </c>
      <c r="K216" s="25">
        <v>4.2166666666666668</v>
      </c>
      <c r="N216" s="4">
        <v>6</v>
      </c>
      <c r="O216" s="5">
        <v>5.7166666666666668</v>
      </c>
      <c r="T216" s="74">
        <v>6</v>
      </c>
      <c r="U216" s="5">
        <v>5.916666666666667</v>
      </c>
      <c r="V216" s="4">
        <v>15</v>
      </c>
      <c r="W216" s="5">
        <v>6.234375</v>
      </c>
      <c r="Z216" s="4">
        <v>12</v>
      </c>
      <c r="AA216" s="5">
        <v>5.4642857142857144</v>
      </c>
      <c r="AF216" s="74">
        <v>0</v>
      </c>
      <c r="AG216" s="5">
        <v>5.2166666666666668</v>
      </c>
      <c r="AJ216" s="74">
        <v>12</v>
      </c>
      <c r="AK216" s="5">
        <v>5.1964285714285712</v>
      </c>
    </row>
    <row r="217" spans="1:39" ht="15" customHeight="1">
      <c r="A217" s="41">
        <v>12</v>
      </c>
      <c r="B217" s="40" t="s">
        <v>129</v>
      </c>
      <c r="C217" s="40"/>
      <c r="D217" s="21">
        <f>AVERAGE(K217,Q217,S217,Y217,AG217,AI217,AK217)</f>
        <v>6.2325833333333325</v>
      </c>
      <c r="E217" s="22">
        <f>SUM(J217,P217,R217,X217,AF217,AH217,AJ217)</f>
        <v>63</v>
      </c>
      <c r="F217" s="24"/>
      <c r="G217" s="25"/>
      <c r="H217" s="81">
        <v>0</v>
      </c>
      <c r="I217" s="25">
        <v>6.17</v>
      </c>
      <c r="J217" s="24">
        <v>9</v>
      </c>
      <c r="K217" s="25">
        <v>5.9833333333333334</v>
      </c>
      <c r="L217" s="74">
        <v>6</v>
      </c>
      <c r="M217" s="5">
        <v>5.45</v>
      </c>
      <c r="P217" s="74">
        <v>21</v>
      </c>
      <c r="Q217" s="5">
        <v>6.74</v>
      </c>
      <c r="R217" s="4">
        <v>9</v>
      </c>
      <c r="S217" s="5">
        <v>5.65625</v>
      </c>
      <c r="T217" s="74">
        <v>0</v>
      </c>
      <c r="U217" s="5">
        <v>5.15</v>
      </c>
      <c r="X217" s="74">
        <v>9</v>
      </c>
      <c r="Y217" s="5">
        <v>7.1</v>
      </c>
      <c r="AF217" s="74">
        <v>15</v>
      </c>
      <c r="AG217" s="5">
        <v>5.6833333333333336</v>
      </c>
    </row>
    <row r="218" spans="1:39" ht="15" customHeight="1">
      <c r="A218" s="41">
        <v>13</v>
      </c>
      <c r="B218" s="40" t="s">
        <v>127</v>
      </c>
      <c r="C218" s="40"/>
      <c r="D218" s="21">
        <f>AVERAGE(I218,AE218,AI218,AK218)</f>
        <v>6.2414285714285711</v>
      </c>
      <c r="E218" s="22">
        <f>SUM(H218,AD218,AH218,AJ218)</f>
        <v>57</v>
      </c>
      <c r="F218" s="24"/>
      <c r="G218" s="25"/>
      <c r="H218" s="81">
        <v>6</v>
      </c>
      <c r="I218" s="25">
        <v>6.26</v>
      </c>
      <c r="J218" s="24"/>
      <c r="K218" s="25"/>
      <c r="AD218" s="4">
        <v>27</v>
      </c>
      <c r="AE218" s="5">
        <v>6.5</v>
      </c>
      <c r="AH218" s="4">
        <v>24</v>
      </c>
      <c r="AI218" s="5">
        <v>5.9642857142857144</v>
      </c>
    </row>
    <row r="219" spans="1:39" ht="15" customHeight="1">
      <c r="A219" s="41">
        <v>14</v>
      </c>
      <c r="B219" s="40" t="s">
        <v>134</v>
      </c>
      <c r="C219" s="40"/>
      <c r="D219" s="21">
        <f>AVERAGE(Q219,U219,Y219,AG219,AI219,AK219)</f>
        <v>6.1856190476190474</v>
      </c>
      <c r="E219" s="22">
        <f>SUM(P219,T219,X219,AF219,AH219,AJ219)</f>
        <v>57</v>
      </c>
      <c r="F219" s="24"/>
      <c r="G219" s="25"/>
      <c r="H219" s="81">
        <v>0</v>
      </c>
      <c r="I219" s="25">
        <v>5.21</v>
      </c>
      <c r="J219" s="24">
        <v>0</v>
      </c>
      <c r="K219" s="25">
        <v>5.333333333333333</v>
      </c>
      <c r="P219" s="74">
        <v>15</v>
      </c>
      <c r="Q219" s="5">
        <v>6.46</v>
      </c>
      <c r="T219" s="74">
        <v>15</v>
      </c>
      <c r="U219" s="5">
        <v>6.3833333333333337</v>
      </c>
      <c r="X219" s="74">
        <v>3</v>
      </c>
      <c r="Y219" s="5">
        <v>6.98</v>
      </c>
      <c r="AF219" s="74">
        <v>12</v>
      </c>
      <c r="AG219" s="5">
        <v>5.5333333333333332</v>
      </c>
      <c r="AH219" s="4">
        <v>12</v>
      </c>
      <c r="AI219" s="5">
        <v>5.5714285714285712</v>
      </c>
    </row>
    <row r="220" spans="1:39" ht="15" customHeight="1">
      <c r="A220" s="41">
        <v>15</v>
      </c>
      <c r="B220" s="40" t="s">
        <v>297</v>
      </c>
      <c r="C220" s="40"/>
      <c r="D220" s="21">
        <f>AVERAGE(S220,AA220,AC220,AE220,AG220,AI220,AK220)</f>
        <v>6.5658482142857144</v>
      </c>
      <c r="E220" s="22">
        <f>SUM(R220,Z220,AB220,AD220,AF220,AH220,AJ220)</f>
        <v>54</v>
      </c>
      <c r="F220" s="24"/>
      <c r="G220" s="25"/>
      <c r="H220" s="81"/>
      <c r="I220" s="25"/>
      <c r="J220" s="24"/>
      <c r="K220" s="25"/>
      <c r="R220" s="4">
        <v>27</v>
      </c>
      <c r="S220" s="5">
        <v>6.578125</v>
      </c>
      <c r="Z220" s="4">
        <v>27</v>
      </c>
      <c r="AA220" s="5">
        <v>6.5535714285714288</v>
      </c>
    </row>
    <row r="221" spans="1:39" ht="15" customHeight="1">
      <c r="A221" s="41">
        <v>16</v>
      </c>
      <c r="B221" s="40" t="s">
        <v>259</v>
      </c>
      <c r="C221" s="40"/>
      <c r="D221" s="21">
        <f>AVERAGE(G221,I221,K221,M221,O221,Q221,S221,U221,W221,Y221,AA221,AC221,AE221,AG221,AI221,AK221)</f>
        <v>6.9432291666666668</v>
      </c>
      <c r="E221" s="22">
        <f>SUM(N221,V221,X221,Z221,AB221,AD221,AF221,AH221,AJ221)</f>
        <v>51</v>
      </c>
      <c r="F221" s="24"/>
      <c r="G221" s="25"/>
      <c r="H221" s="81"/>
      <c r="I221" s="25"/>
      <c r="J221" s="24"/>
      <c r="K221" s="25"/>
      <c r="N221" s="4">
        <v>24</v>
      </c>
      <c r="O221" s="5">
        <v>6.6833333333333336</v>
      </c>
      <c r="V221" s="4">
        <v>27</v>
      </c>
      <c r="W221" s="5">
        <v>7.203125</v>
      </c>
    </row>
    <row r="222" spans="1:39" ht="15" customHeight="1">
      <c r="A222" s="41">
        <v>17</v>
      </c>
      <c r="B222" s="40" t="s">
        <v>123</v>
      </c>
      <c r="C222" s="40"/>
      <c r="D222" s="21">
        <f>AVERAGE(I222,AG222,AI222,AK222)</f>
        <v>6.3133333333333326</v>
      </c>
      <c r="E222" s="22">
        <f>SUM(H222,AF222,AH222,AJ222)</f>
        <v>45</v>
      </c>
      <c r="F222" s="24"/>
      <c r="G222" s="25"/>
      <c r="H222" s="81">
        <v>21</v>
      </c>
      <c r="I222" s="25">
        <v>6.76</v>
      </c>
      <c r="J222" s="24"/>
      <c r="K222" s="25"/>
      <c r="AF222" s="74">
        <v>24</v>
      </c>
      <c r="AG222" s="5">
        <v>5.8666666666666663</v>
      </c>
    </row>
    <row r="223" spans="1:39" ht="15" customHeight="1">
      <c r="A223" s="41">
        <v>18</v>
      </c>
      <c r="B223" s="40" t="s">
        <v>67</v>
      </c>
      <c r="C223" s="40"/>
      <c r="D223" s="21">
        <f>AVERAGE(G223,O223,Q223,W223,Y223,AA223,AC223,AE223,AG223,AI223,AK223)</f>
        <v>6.2216666666666667</v>
      </c>
      <c r="E223" s="22">
        <f>SUM(F223,N223,P223,V223,X223,Z223,AB223,AD223,AF223,AH223,AJ223)</f>
        <v>45</v>
      </c>
      <c r="F223" s="24">
        <v>27</v>
      </c>
      <c r="G223" s="25">
        <v>6.375</v>
      </c>
      <c r="H223" s="81"/>
      <c r="I223" s="25"/>
      <c r="J223" s="24"/>
      <c r="K223" s="25"/>
      <c r="N223" s="4">
        <v>18</v>
      </c>
      <c r="O223" s="5">
        <v>6.25</v>
      </c>
      <c r="P223" s="74">
        <v>0</v>
      </c>
      <c r="Q223" s="5">
        <v>6.04</v>
      </c>
    </row>
    <row r="224" spans="1:39" ht="15" customHeight="1">
      <c r="A224" s="41">
        <v>19</v>
      </c>
      <c r="B224" s="40" t="s">
        <v>26</v>
      </c>
      <c r="C224" s="40"/>
      <c r="D224" s="21">
        <f>AVERAGE(G224,M224,O224,Q224,W224,Y224,AA224,AC224,AE224,AG224,AI224,AK224)</f>
        <v>5.8688020833333328</v>
      </c>
      <c r="E224" s="22">
        <f>SUM(F224,L224,N224,P224,V224,X224,Z224,AB224,AD224,AF224,AH224,AJ224)</f>
        <v>42</v>
      </c>
      <c r="F224" s="24">
        <v>15</v>
      </c>
      <c r="G224" s="25">
        <v>5.671875</v>
      </c>
      <c r="H224" s="81"/>
      <c r="I224" s="25"/>
      <c r="J224" s="24"/>
      <c r="K224" s="25"/>
      <c r="L224" s="74">
        <v>18</v>
      </c>
      <c r="M224" s="5">
        <v>6.0333333333333332</v>
      </c>
      <c r="N224" s="4">
        <v>0</v>
      </c>
      <c r="O224" s="5">
        <v>5.5</v>
      </c>
      <c r="P224" s="74">
        <v>9</v>
      </c>
      <c r="Q224" s="5">
        <v>6.27</v>
      </c>
    </row>
    <row r="225" spans="1:39" ht="15" customHeight="1">
      <c r="A225" s="41">
        <v>20</v>
      </c>
      <c r="B225" s="40" t="s">
        <v>202</v>
      </c>
      <c r="C225" s="40"/>
      <c r="D225" s="21">
        <f>AVERAGE(K225,Y225,AE225,AG225,AI225,AK225)</f>
        <v>6.5183333333333335</v>
      </c>
      <c r="E225" s="22">
        <f>SUM(J225,X225,AD225,AF225,AH225,AJ225)</f>
        <v>39</v>
      </c>
      <c r="F225" s="24"/>
      <c r="G225" s="25"/>
      <c r="H225" s="81"/>
      <c r="I225" s="25"/>
      <c r="J225" s="24">
        <v>15</v>
      </c>
      <c r="K225" s="25">
        <v>6.3</v>
      </c>
      <c r="X225" s="74">
        <v>12</v>
      </c>
      <c r="Y225" s="5">
        <v>7.13</v>
      </c>
      <c r="AD225" s="4">
        <v>12</v>
      </c>
      <c r="AE225" s="5">
        <v>6.125</v>
      </c>
    </row>
    <row r="226" spans="1:39" ht="15" customHeight="1">
      <c r="A226" s="41">
        <v>21</v>
      </c>
      <c r="B226" s="40" t="s">
        <v>24</v>
      </c>
      <c r="C226" s="40"/>
      <c r="D226" s="21">
        <f>AVERAGE(G226,O226,Q226,W226,Y226,AA226,AC226,AE226,AG226,AI226,AK226)</f>
        <v>5.9754861111111106</v>
      </c>
      <c r="E226" s="22">
        <f>SUM(F226,N226,P226,V226,X226,Z226,AB226,AD226,AF226,AH226,AJ226)</f>
        <v>33</v>
      </c>
      <c r="F226" s="24">
        <v>30</v>
      </c>
      <c r="G226" s="25">
        <v>6.453125</v>
      </c>
      <c r="H226" s="81"/>
      <c r="I226" s="25"/>
      <c r="J226" s="24"/>
      <c r="K226" s="25"/>
      <c r="N226" s="4">
        <v>0</v>
      </c>
      <c r="O226" s="5">
        <v>5.333333333333333</v>
      </c>
      <c r="P226" s="74">
        <v>3</v>
      </c>
      <c r="Q226" s="5">
        <v>6.14</v>
      </c>
    </row>
    <row r="227" spans="1:39" ht="15" customHeight="1">
      <c r="A227" s="41">
        <v>22</v>
      </c>
      <c r="B227" s="40" t="s">
        <v>406</v>
      </c>
      <c r="C227" s="40"/>
      <c r="D227" s="21">
        <f>AVERAGE(AG227,AI227,AK227,AM227,AO227)</f>
        <v>7</v>
      </c>
      <c r="E227" s="22">
        <f>SUM(AF227,AH227,AJ227,AL227,AN227)</f>
        <v>30</v>
      </c>
      <c r="F227" s="24"/>
      <c r="G227" s="25"/>
      <c r="H227" s="81"/>
      <c r="I227" s="25"/>
      <c r="J227" s="24"/>
      <c r="K227" s="25"/>
      <c r="AF227" s="74">
        <v>30</v>
      </c>
      <c r="AG227" s="5">
        <v>7</v>
      </c>
    </row>
    <row r="228" spans="1:39" ht="15" customHeight="1">
      <c r="A228" s="41">
        <v>23</v>
      </c>
      <c r="B228" s="40" t="s">
        <v>395</v>
      </c>
      <c r="C228" s="40"/>
      <c r="D228" s="21">
        <f>AVERAGE(AE228,AG228,AK228)</f>
        <v>5.4634920634920645</v>
      </c>
      <c r="E228" s="22">
        <f>SUM(AD228,AF228,AJ228)</f>
        <v>27</v>
      </c>
      <c r="F228" s="24"/>
      <c r="G228" s="25"/>
      <c r="H228" s="81"/>
      <c r="I228" s="25"/>
      <c r="J228" s="24"/>
      <c r="K228" s="25"/>
      <c r="AD228" s="4">
        <v>3</v>
      </c>
      <c r="AE228" s="5">
        <v>5.6428571428571432</v>
      </c>
      <c r="AF228" s="74">
        <v>9</v>
      </c>
      <c r="AG228" s="5">
        <v>5.5333333333333332</v>
      </c>
      <c r="AJ228" s="74">
        <v>15</v>
      </c>
      <c r="AK228" s="5">
        <v>5.2142857142857144</v>
      </c>
    </row>
    <row r="229" spans="1:39" ht="15" customHeight="1">
      <c r="A229" s="41">
        <v>24</v>
      </c>
      <c r="B229" s="40" t="s">
        <v>209</v>
      </c>
      <c r="C229" s="40"/>
      <c r="D229" s="21">
        <f>AVERAGE(K229,W229,AG229,AK229,AM229)</f>
        <v>3.8314285714285718</v>
      </c>
      <c r="E229" s="22">
        <f>SUM(J229,V229,AF229,AJ229,AL229)</f>
        <v>27</v>
      </c>
      <c r="F229" s="24"/>
      <c r="G229" s="25"/>
      <c r="H229" s="81"/>
      <c r="I229" s="25"/>
      <c r="J229" s="24">
        <v>0</v>
      </c>
      <c r="K229" s="25">
        <v>3.7333333333333334</v>
      </c>
      <c r="V229" s="4">
        <v>6</v>
      </c>
      <c r="W229" s="5">
        <v>4.4375</v>
      </c>
      <c r="AF229" s="74">
        <v>0</v>
      </c>
      <c r="AG229" s="5">
        <v>3.5666666666666669</v>
      </c>
      <c r="AJ229" s="74">
        <v>9</v>
      </c>
      <c r="AK229" s="5">
        <v>3.4821428571428572</v>
      </c>
      <c r="AL229" s="4">
        <v>12</v>
      </c>
      <c r="AM229" s="5">
        <v>3.9375</v>
      </c>
    </row>
    <row r="230" spans="1:39" ht="15" customHeight="1">
      <c r="A230" s="41">
        <v>25</v>
      </c>
      <c r="B230" s="40" t="s">
        <v>236</v>
      </c>
      <c r="C230" s="40"/>
      <c r="D230" s="21">
        <f>AVERAGE(G230,I230,K230,M230,O230,Q230,S230,U230,W230,Y230,AA230,AC230,AE230,AG230,AI230,AK230)</f>
        <v>5.7891666666666666</v>
      </c>
      <c r="E230" s="22">
        <f>SUM(F230,H230,J230,L230,N230,P230,R230,T230,V230,X230,Z230,AB230,AD230,AF230,AH230,AJ230)</f>
        <v>24</v>
      </c>
      <c r="F230" s="24"/>
      <c r="G230" s="25"/>
      <c r="H230" s="81"/>
      <c r="I230" s="25"/>
      <c r="J230" s="24"/>
      <c r="K230" s="25"/>
      <c r="L230" s="74">
        <v>9</v>
      </c>
      <c r="M230" s="5">
        <v>5.5166666666666666</v>
      </c>
      <c r="N230" s="4">
        <v>0</v>
      </c>
      <c r="O230" s="5">
        <v>5.5166666666666666</v>
      </c>
      <c r="P230" s="74">
        <v>12</v>
      </c>
      <c r="Q230" s="5">
        <v>6.29</v>
      </c>
      <c r="T230" s="74">
        <v>3</v>
      </c>
      <c r="U230" s="5">
        <v>5.833333333333333</v>
      </c>
    </row>
    <row r="231" spans="1:39" ht="15" customHeight="1">
      <c r="A231" s="41">
        <v>26</v>
      </c>
      <c r="B231" s="40" t="s">
        <v>17</v>
      </c>
      <c r="C231" s="40"/>
      <c r="D231" s="21">
        <f>AVERAGE(G231,I231,M231,U231,Y231,AA231,AC231,AE231,AG231,AI231,AK231)</f>
        <v>5.4777499999999995</v>
      </c>
      <c r="E231" s="22">
        <f>SUM(F231,H231,L231,T231,X231,Z231,AB231,AD231,AF231,AH231,AJ231)</f>
        <v>24</v>
      </c>
      <c r="F231" s="24">
        <v>18</v>
      </c>
      <c r="G231" s="25">
        <v>5.71875</v>
      </c>
      <c r="H231" s="81">
        <v>0</v>
      </c>
      <c r="I231" s="25">
        <v>4.8</v>
      </c>
      <c r="J231" s="24">
        <v>0</v>
      </c>
      <c r="K231" s="25">
        <v>4.55</v>
      </c>
      <c r="L231" s="74">
        <v>0</v>
      </c>
      <c r="M231" s="5">
        <v>4.75</v>
      </c>
      <c r="N231" s="4">
        <v>0</v>
      </c>
      <c r="O231" s="5">
        <v>4.2166666666666668</v>
      </c>
      <c r="T231" s="74">
        <v>0</v>
      </c>
      <c r="U231" s="5">
        <v>5.0999999999999996</v>
      </c>
      <c r="X231" s="74">
        <v>6</v>
      </c>
      <c r="Y231" s="5">
        <v>7.02</v>
      </c>
    </row>
    <row r="232" spans="1:39" ht="15" customHeight="1">
      <c r="A232" s="41">
        <v>27</v>
      </c>
      <c r="B232" s="40" t="s">
        <v>229</v>
      </c>
      <c r="C232" s="40"/>
      <c r="D232" s="21">
        <f>AVERAGE(Q232,S232,AA232,AC232,AE232,AG232,AI232,AK232)</f>
        <v>5.7530357142857147</v>
      </c>
      <c r="E232" s="22">
        <f>SUM(P232,R232,Z232,AB232,AD232,AF232,AH232,AJ232)</f>
        <v>21</v>
      </c>
      <c r="F232" s="24"/>
      <c r="G232" s="25"/>
      <c r="H232" s="81"/>
      <c r="I232" s="25"/>
      <c r="J232" s="24"/>
      <c r="K232" s="25"/>
      <c r="P232" s="74">
        <v>6</v>
      </c>
      <c r="Q232" s="5">
        <v>6.21</v>
      </c>
      <c r="R232" s="4">
        <v>0</v>
      </c>
      <c r="S232" s="5">
        <v>5.53125</v>
      </c>
      <c r="Z232" s="4">
        <v>15</v>
      </c>
      <c r="AA232" s="5">
        <v>5.5178571428571432</v>
      </c>
    </row>
    <row r="233" spans="1:39" ht="15" customHeight="1">
      <c r="A233" s="41">
        <v>28</v>
      </c>
      <c r="B233" s="40" t="s">
        <v>18</v>
      </c>
      <c r="C233" s="40"/>
      <c r="D233" s="21">
        <f>AVERAGE(G233,K233,Q233,U233,AE233,AG233,AI233,AK233)</f>
        <v>5.555428571428572</v>
      </c>
      <c r="E233" s="22">
        <f>SUM(F233,J233,P233,T233,AD233,AF233,AH233,AJ233)</f>
        <v>21</v>
      </c>
      <c r="F233" s="24">
        <v>12</v>
      </c>
      <c r="G233" s="25">
        <v>5.375</v>
      </c>
      <c r="H233" s="81"/>
      <c r="I233" s="25"/>
      <c r="J233" s="24">
        <v>0</v>
      </c>
      <c r="K233" s="25">
        <v>5.55</v>
      </c>
      <c r="L233" s="74">
        <v>0</v>
      </c>
      <c r="M233" s="5">
        <v>5.1333333333333337</v>
      </c>
      <c r="N233" s="4">
        <v>0</v>
      </c>
      <c r="O233" s="5">
        <v>5.15</v>
      </c>
      <c r="P233" s="74">
        <v>0</v>
      </c>
      <c r="Q233" s="5">
        <v>5.57</v>
      </c>
      <c r="T233" s="74">
        <v>0</v>
      </c>
      <c r="U233" s="5">
        <v>5.3</v>
      </c>
      <c r="AD233" s="4">
        <v>9</v>
      </c>
      <c r="AE233" s="5">
        <v>5.9821428571428568</v>
      </c>
    </row>
    <row r="234" spans="1:39" ht="15" customHeight="1">
      <c r="A234" s="41">
        <v>29</v>
      </c>
      <c r="B234" s="40" t="s">
        <v>124</v>
      </c>
      <c r="C234" s="40"/>
      <c r="D234" s="21">
        <f>AVERAGE(G234,I234,K234,M234,O234,Q234,S234,U234,W234,Y234,AA234,AC234,AE234,AG234,AI234,AK234)</f>
        <v>6.54</v>
      </c>
      <c r="E234" s="22">
        <f>SUM(F234,H234,J234,L234,N234,P234,R234,T234,V234,X234,Z234,AB234,AD234,AF234,AH234,AJ234)</f>
        <v>18</v>
      </c>
      <c r="F234" s="24"/>
      <c r="G234" s="25"/>
      <c r="H234" s="81">
        <v>18</v>
      </c>
      <c r="I234" s="25">
        <v>6.54</v>
      </c>
      <c r="J234" s="24"/>
      <c r="K234" s="25"/>
    </row>
    <row r="235" spans="1:39" ht="15" customHeight="1">
      <c r="A235" s="41">
        <v>30</v>
      </c>
      <c r="B235" s="40" t="s">
        <v>126</v>
      </c>
      <c r="C235" s="40"/>
      <c r="D235" s="21">
        <f>AVERAGE(G235,I235,K235,M235,O235,Q235,S235,U235,W235,Y235,AA235,AC235,AE235,AG235,AI235,AK235)</f>
        <v>6.1099999999999994</v>
      </c>
      <c r="E235" s="22">
        <f>SUM(F235,H235,J235,L235,N235,P235,R235,T235,V235,X235,Z235,AB235,AD235,AF235,AH235,AJ235)</f>
        <v>18</v>
      </c>
      <c r="F235" s="24"/>
      <c r="G235" s="25"/>
      <c r="H235" s="81">
        <v>9</v>
      </c>
      <c r="I235" s="25">
        <v>6.27</v>
      </c>
      <c r="J235" s="24"/>
      <c r="K235" s="25"/>
      <c r="N235" s="4">
        <v>9</v>
      </c>
      <c r="O235" s="5">
        <v>5.95</v>
      </c>
    </row>
    <row r="236" spans="1:39" ht="15" customHeight="1">
      <c r="A236" s="41">
        <v>31</v>
      </c>
      <c r="B236" s="40" t="s">
        <v>342</v>
      </c>
      <c r="C236" s="40"/>
      <c r="D236" s="21">
        <f>AVERAGE(U236,AC236,AE236,AG236,AI236,AK236)</f>
        <v>4.7</v>
      </c>
      <c r="E236" s="22">
        <f>SUM(T236,AB236,AD236,AF236,AH236,AJ236)</f>
        <v>18</v>
      </c>
      <c r="F236" s="24"/>
      <c r="G236" s="25"/>
      <c r="H236" s="81"/>
      <c r="I236" s="25"/>
      <c r="J236" s="24"/>
      <c r="K236" s="25"/>
      <c r="T236" s="74">
        <v>0</v>
      </c>
      <c r="U236" s="5">
        <v>3.5166666666666666</v>
      </c>
      <c r="AB236" s="74">
        <v>18</v>
      </c>
      <c r="AC236" s="5">
        <v>5.8833333333333337</v>
      </c>
    </row>
    <row r="237" spans="1:39" ht="15" customHeight="1">
      <c r="A237" s="41">
        <v>32</v>
      </c>
      <c r="B237" s="40" t="s">
        <v>421</v>
      </c>
      <c r="C237" s="40"/>
      <c r="D237" s="21">
        <f>AVERAGE(AM237,AO237)</f>
        <v>4.953125</v>
      </c>
      <c r="E237" s="22">
        <f>SUM(AL237,AN237)</f>
        <v>15</v>
      </c>
      <c r="F237" s="24"/>
      <c r="G237" s="25"/>
      <c r="H237" s="81"/>
      <c r="I237" s="25"/>
      <c r="J237" s="24"/>
      <c r="K237" s="25"/>
      <c r="AL237" s="4">
        <v>15</v>
      </c>
      <c r="AM237" s="5">
        <v>4.953125</v>
      </c>
    </row>
    <row r="238" spans="1:39" ht="15" customHeight="1">
      <c r="A238" s="41">
        <v>33</v>
      </c>
      <c r="B238" s="86" t="s">
        <v>299</v>
      </c>
      <c r="C238" s="40"/>
      <c r="D238" s="21">
        <f>AVERAGE(G238,I238,K238,M238,O238,Q238,S238,U238,W238,Y238,AA238,AC238,AE238,AG238,AI238,AK238)</f>
        <v>5.765625</v>
      </c>
      <c r="E238" s="22">
        <f>SUM(F238,H238,J238,L238,N238,P238,R238,T238,V238,X238,Z238,AB238,AD238,AF238,AH238,AJ238)</f>
        <v>12</v>
      </c>
      <c r="F238" s="24"/>
      <c r="G238" s="25"/>
      <c r="H238" s="81"/>
      <c r="I238" s="25"/>
      <c r="J238" s="24"/>
      <c r="K238" s="25"/>
      <c r="R238" s="4">
        <v>12</v>
      </c>
      <c r="S238" s="5">
        <v>5.765625</v>
      </c>
    </row>
    <row r="239" spans="1:39" ht="15" customHeight="1">
      <c r="A239" s="41">
        <v>34</v>
      </c>
      <c r="B239" s="40" t="s">
        <v>341</v>
      </c>
      <c r="C239" s="40"/>
      <c r="D239" s="21">
        <f>AVERAGE(G239,I239,K239,M239,O239,Q239,S239,U239,W239,Y239,AA239,AC239,AE239,AG239,AI239,AK239)</f>
        <v>6.2333333333333334</v>
      </c>
      <c r="E239" s="22">
        <f>SUM(F239,H239,J239,L239,N239,P239,R239,T239,V239,X239,Z239,AB239,AD239,AF239,AH239,AJ239)</f>
        <v>9</v>
      </c>
      <c r="F239" s="24"/>
      <c r="G239" s="25"/>
      <c r="H239" s="81"/>
      <c r="I239" s="25"/>
      <c r="J239" s="24"/>
      <c r="K239" s="25"/>
      <c r="T239" s="74">
        <v>9</v>
      </c>
      <c r="U239" s="5">
        <v>6.2333333333333334</v>
      </c>
    </row>
    <row r="240" spans="1:39" ht="15" customHeight="1">
      <c r="A240" s="41">
        <v>35</v>
      </c>
      <c r="B240" s="40" t="s">
        <v>25</v>
      </c>
      <c r="C240" s="40"/>
      <c r="D240" s="21">
        <f>AVERAGE(G240,I240,K240,M240,O240,Q240,S240,U240,W240,Y240,AA240,AC240,AE240,AG240,AI240,AK240)</f>
        <v>5.203125</v>
      </c>
      <c r="E240" s="22">
        <f>SUM(F240,H240,J240,L240,N240,P240,R240,T240,V240,X240,Z240,AB240,AD240,AF240,AH240,AJ240)</f>
        <v>9</v>
      </c>
      <c r="F240" s="24">
        <v>9</v>
      </c>
      <c r="G240" s="25">
        <v>5.203125</v>
      </c>
      <c r="H240" s="81"/>
      <c r="I240" s="25"/>
      <c r="J240" s="24"/>
      <c r="K240" s="25"/>
    </row>
    <row r="241" spans="1:39" ht="15" customHeight="1">
      <c r="A241" s="41">
        <v>36</v>
      </c>
      <c r="B241" s="40" t="s">
        <v>238</v>
      </c>
      <c r="C241" s="40"/>
      <c r="D241" s="21">
        <f>AVERAGE(M241,Q241,AI241,AK241)</f>
        <v>4.6117460317460317</v>
      </c>
      <c r="E241" s="22">
        <f>SUM(L241,P241,AH241,AJ241)</f>
        <v>9</v>
      </c>
      <c r="F241" s="24"/>
      <c r="G241" s="25"/>
      <c r="H241" s="81"/>
      <c r="I241" s="25"/>
      <c r="J241" s="24"/>
      <c r="K241" s="25"/>
      <c r="L241" s="74">
        <v>0</v>
      </c>
      <c r="M241" s="5">
        <v>4.6166666666666663</v>
      </c>
      <c r="P241" s="74">
        <v>0</v>
      </c>
      <c r="Q241" s="5">
        <v>4.29</v>
      </c>
      <c r="AH241" s="4">
        <v>9</v>
      </c>
      <c r="AI241" s="5">
        <v>4.9285714285714288</v>
      </c>
    </row>
    <row r="242" spans="1:39" ht="15" customHeight="1">
      <c r="A242" s="41">
        <v>37</v>
      </c>
      <c r="B242" s="40" t="s">
        <v>138</v>
      </c>
      <c r="C242" s="40"/>
      <c r="D242" s="21">
        <f>AVERAGE(I242,K242,O242,U242,W242,Y242,AA242,AC242,AE242,AG242,AI242,AK242)</f>
        <v>4.5012083333333335</v>
      </c>
      <c r="E242" s="22">
        <f>SUM(H242,J242,N242,T242,V242,X242,Z242,AB242,AD242,AF242,AH242,AJ242)</f>
        <v>9</v>
      </c>
      <c r="F242" s="24"/>
      <c r="G242" s="25"/>
      <c r="H242" s="81">
        <v>0</v>
      </c>
      <c r="I242" s="25">
        <v>4.7300000000000004</v>
      </c>
      <c r="J242" s="24">
        <v>0</v>
      </c>
      <c r="K242" s="25">
        <v>4.4833333333333334</v>
      </c>
      <c r="N242" s="4">
        <v>0</v>
      </c>
      <c r="O242" s="5">
        <v>4.2833333333333332</v>
      </c>
      <c r="T242" s="74">
        <v>0</v>
      </c>
      <c r="U242" s="5">
        <v>4.4000000000000004</v>
      </c>
      <c r="V242" s="4">
        <v>9</v>
      </c>
      <c r="W242" s="5">
        <v>4.609375</v>
      </c>
    </row>
    <row r="243" spans="1:39" ht="15" customHeight="1">
      <c r="A243" s="41">
        <v>38</v>
      </c>
      <c r="B243" s="40" t="s">
        <v>139</v>
      </c>
      <c r="C243" s="40"/>
      <c r="D243" s="21">
        <f>AVERAGE(,I243,O243,Q243,S243,AA243,AC243,AE243,AG243,AI243,AK243)</f>
        <v>4.1362003968253971</v>
      </c>
      <c r="E243" s="22">
        <f>SUM(H243,N243,P243,R243,Z243,AB243,AD243,AF243,AH243,AJ243)</f>
        <v>9</v>
      </c>
      <c r="F243" s="24"/>
      <c r="G243" s="25"/>
      <c r="H243" s="81">
        <v>0</v>
      </c>
      <c r="I243" s="25">
        <v>4.67</v>
      </c>
      <c r="J243" s="24"/>
      <c r="K243" s="25"/>
      <c r="N243" s="4">
        <v>0</v>
      </c>
      <c r="O243" s="5">
        <v>4.5666666666666664</v>
      </c>
      <c r="P243" s="74">
        <v>0</v>
      </c>
      <c r="Q243" s="5">
        <v>5.46</v>
      </c>
      <c r="R243" s="4">
        <v>0</v>
      </c>
      <c r="S243" s="5">
        <v>5.03125</v>
      </c>
      <c r="Z243" s="4">
        <v>9</v>
      </c>
      <c r="AA243" s="5">
        <v>5.0892857142857144</v>
      </c>
    </row>
    <row r="244" spans="1:39" ht="15" customHeight="1">
      <c r="A244" s="41">
        <v>39</v>
      </c>
      <c r="B244" s="40" t="s">
        <v>422</v>
      </c>
      <c r="C244" s="40"/>
      <c r="D244" s="21">
        <f>AVERAGE(AM244,AO244)</f>
        <v>2.5625</v>
      </c>
      <c r="E244" s="22">
        <f>SUM(AL244,AN244)</f>
        <v>9</v>
      </c>
      <c r="F244" s="24"/>
      <c r="G244" s="25"/>
      <c r="H244" s="81"/>
      <c r="I244" s="25"/>
      <c r="J244" s="24"/>
      <c r="K244" s="25"/>
      <c r="AL244" s="4">
        <v>9</v>
      </c>
      <c r="AM244" s="5">
        <v>2.5625</v>
      </c>
    </row>
    <row r="245" spans="1:39" ht="15" customHeight="1">
      <c r="A245" s="41">
        <v>40</v>
      </c>
      <c r="B245" s="40" t="s">
        <v>394</v>
      </c>
      <c r="C245" s="40"/>
      <c r="D245" s="21">
        <f>AVERAGE(AE245,AG245,AI245,AK245)</f>
        <v>5.9107142857142856</v>
      </c>
      <c r="E245" s="22">
        <f>SUM(AD245,AF245,AH245,AJ245)</f>
        <v>6</v>
      </c>
      <c r="F245" s="24"/>
      <c r="G245" s="25"/>
      <c r="H245" s="81"/>
      <c r="I245" s="25"/>
      <c r="J245" s="24"/>
      <c r="K245" s="25"/>
      <c r="AD245" s="4">
        <v>6</v>
      </c>
      <c r="AE245" s="5">
        <v>5.9107142857142856</v>
      </c>
    </row>
    <row r="246" spans="1:39" ht="15" customHeight="1">
      <c r="A246" s="41">
        <v>41</v>
      </c>
      <c r="B246" s="40" t="s">
        <v>68</v>
      </c>
      <c r="C246" s="40"/>
      <c r="D246" s="21">
        <f>AVERAGE(G246,AG246,AI246,AK246)</f>
        <v>4.5598958333333339</v>
      </c>
      <c r="E246" s="22">
        <f>SUM(F246,AF246,AH246,AJ246)</f>
        <v>6</v>
      </c>
      <c r="F246" s="24">
        <v>6</v>
      </c>
      <c r="G246" s="25">
        <v>4.453125</v>
      </c>
      <c r="H246" s="81"/>
      <c r="I246" s="25"/>
      <c r="J246" s="24"/>
      <c r="K246" s="25"/>
      <c r="AF246" s="74">
        <v>0</v>
      </c>
      <c r="AG246" s="5">
        <v>4.666666666666667</v>
      </c>
    </row>
    <row r="247" spans="1:39" ht="15" customHeight="1">
      <c r="A247" s="41">
        <v>42</v>
      </c>
      <c r="B247" s="40" t="s">
        <v>304</v>
      </c>
      <c r="C247" s="40"/>
      <c r="D247" s="21">
        <f>AVERAGE(G247,I247,K247,M247,O247,Q247,S247,U247,W247,Y247,AA247,AC247,AE247,AG247,AI247,AK247)</f>
        <v>4.0223214285714288</v>
      </c>
      <c r="E247" s="22">
        <f>SUM(F247,H247,J247,L247,N247,P247,R247,T247,V247,X247,Z247,AB247,AD247,AF247,AH247,AJ247)</f>
        <v>6</v>
      </c>
      <c r="F247" s="24"/>
      <c r="G247" s="25"/>
      <c r="H247" s="81"/>
      <c r="I247" s="25"/>
      <c r="J247" s="24"/>
      <c r="K247" s="25"/>
      <c r="R247" s="4">
        <v>0</v>
      </c>
      <c r="S247" s="5">
        <v>3.9375</v>
      </c>
      <c r="Z247" s="4">
        <v>6</v>
      </c>
      <c r="AA247" s="5">
        <v>4.1071428571428568</v>
      </c>
    </row>
    <row r="248" spans="1:39" ht="15" customHeight="1">
      <c r="A248" s="41">
        <v>43</v>
      </c>
      <c r="B248" s="40" t="s">
        <v>128</v>
      </c>
      <c r="C248" s="40"/>
      <c r="D248" s="21">
        <f>AVERAGE(G248,I248,K248,M248,O248,Q248,S248,U248,W248,Y248,AA248,AC248,AE248,AG248,AI248,AK248)</f>
        <v>5.4944444444444445</v>
      </c>
      <c r="E248" s="22">
        <f>SUM(F248,H248,J248,L248,N248,P248,R248,T248,V248,X248,Z248,AB248,AD248,AF248,AH248,AJ248)</f>
        <v>3</v>
      </c>
      <c r="F248" s="24"/>
      <c r="G248" s="25"/>
      <c r="H248" s="81">
        <v>3</v>
      </c>
      <c r="I248" s="25">
        <v>6.2</v>
      </c>
      <c r="J248" s="24">
        <v>0</v>
      </c>
      <c r="K248" s="25">
        <v>4.7666666666666666</v>
      </c>
      <c r="N248" s="4">
        <v>0</v>
      </c>
      <c r="O248" s="5">
        <v>5.5166666666666666</v>
      </c>
    </row>
    <row r="249" spans="1:39" ht="15" customHeight="1">
      <c r="A249" s="41">
        <v>44</v>
      </c>
      <c r="B249" s="40" t="s">
        <v>237</v>
      </c>
      <c r="C249" s="40"/>
      <c r="D249" s="21">
        <f>AVERAGE(G249,I249,K249,M249,O249,Q249,S249,U249,W249,Y249,AA249,AC249,AE249,AG249,AI249,AK249)</f>
        <v>5.35</v>
      </c>
      <c r="E249" s="22">
        <f>SUM(F249,H249,J249,L249,N249,P249,R249,T249,V249,X249,Z249,AB249,AD249,AF249,AH249,AJ249)</f>
        <v>3</v>
      </c>
      <c r="F249" s="24"/>
      <c r="G249" s="25"/>
      <c r="H249" s="81"/>
      <c r="I249" s="25"/>
      <c r="J249" s="24"/>
      <c r="K249" s="25"/>
      <c r="L249" s="74">
        <v>3</v>
      </c>
      <c r="M249" s="5">
        <v>5.35</v>
      </c>
    </row>
    <row r="250" spans="1:39" ht="15" customHeight="1">
      <c r="A250" s="41">
        <v>45</v>
      </c>
      <c r="B250" s="40" t="s">
        <v>260</v>
      </c>
      <c r="C250" s="40"/>
      <c r="D250" s="21">
        <f>AVERAGE(G250,I250,K250,M250,O250,Q250,S250,U250,W250,Y250,AA250,AC250,AE250,AG250,AI250,AK250)</f>
        <v>5.2609374999999998</v>
      </c>
      <c r="E250" s="22">
        <f>SUM(F250,H250,J250,L250,N250,P250,R250,T250,V250,X250,Z250,AB250,AD250,AF250,AH250,AJ250)</f>
        <v>3</v>
      </c>
      <c r="F250" s="24"/>
      <c r="G250" s="25"/>
      <c r="H250" s="81"/>
      <c r="I250" s="25"/>
      <c r="J250" s="24"/>
      <c r="K250" s="25"/>
      <c r="N250" s="4">
        <v>3</v>
      </c>
      <c r="O250" s="5">
        <v>5.6</v>
      </c>
      <c r="R250" s="4">
        <v>0</v>
      </c>
      <c r="S250" s="5">
        <v>4.921875</v>
      </c>
    </row>
    <row r="251" spans="1:39" ht="15" customHeight="1">
      <c r="A251" s="41">
        <v>46</v>
      </c>
      <c r="B251" s="40" t="s">
        <v>407</v>
      </c>
      <c r="C251" s="40"/>
      <c r="D251" s="21">
        <f>AVERAGE(AG251,AI251,AK251,AM251,AO251)</f>
        <v>5.2333333333333334</v>
      </c>
      <c r="E251" s="22">
        <f>SUM(AF251,AH251,AJ251,AL251,AN251)</f>
        <v>3</v>
      </c>
      <c r="F251" s="24"/>
      <c r="G251" s="25"/>
      <c r="H251" s="81"/>
      <c r="I251" s="25"/>
      <c r="J251" s="24"/>
      <c r="K251" s="25"/>
      <c r="AF251" s="74">
        <v>3</v>
      </c>
      <c r="AG251" s="5">
        <v>5.2333333333333334</v>
      </c>
    </row>
    <row r="252" spans="1:39" ht="15" customHeight="1">
      <c r="A252" s="41">
        <v>47</v>
      </c>
      <c r="B252" s="70" t="s">
        <v>300</v>
      </c>
      <c r="C252" s="40"/>
      <c r="D252" s="21">
        <f>AVERAGE(S252,AG252,AI252,AK252)</f>
        <v>5.0729166666666661</v>
      </c>
      <c r="E252" s="22">
        <f>SUM(,R252,AF252,AH252,AJ252)</f>
        <v>3</v>
      </c>
      <c r="F252" s="24"/>
      <c r="G252" s="25"/>
      <c r="H252" s="81"/>
      <c r="I252" s="25"/>
      <c r="J252" s="24"/>
      <c r="K252" s="25"/>
      <c r="R252" s="4">
        <v>3</v>
      </c>
      <c r="S252" s="5">
        <v>5.5625</v>
      </c>
      <c r="AF252" s="74">
        <v>0</v>
      </c>
      <c r="AG252" s="5">
        <v>4.583333333333333</v>
      </c>
    </row>
    <row r="253" spans="1:39" ht="15" customHeight="1">
      <c r="A253" s="41">
        <v>48</v>
      </c>
      <c r="B253" s="40" t="s">
        <v>27</v>
      </c>
      <c r="C253" s="40"/>
      <c r="D253" s="21">
        <f>AVERAGE(G253,I253,K253,M253,O253,Q253,S253,U253,W253,Y253,AA253,AC253,AE253,AG253,AI253,AK253)</f>
        <v>3.484375</v>
      </c>
      <c r="E253" s="22">
        <f>SUM(F253,H253,J253,L253,N253,P253,R253,T253,V253,X253,Z253,AB253,AD253,AF253,AH253,AJ253)</f>
        <v>3</v>
      </c>
      <c r="F253" s="24">
        <v>3</v>
      </c>
      <c r="G253" s="25">
        <v>3.484375</v>
      </c>
      <c r="H253" s="81"/>
      <c r="I253" s="25"/>
      <c r="J253" s="24"/>
      <c r="K253" s="25"/>
    </row>
    <row r="254" spans="1:39" ht="15" customHeight="1">
      <c r="A254" s="41">
        <v>49</v>
      </c>
      <c r="B254" s="40" t="s">
        <v>281</v>
      </c>
      <c r="C254" s="40"/>
      <c r="D254" s="21">
        <f>AVERAGE(G254,I254,K254,M254,O254,Q254,S254,U254,W254,Y254,AA254,AC254,AE254,AG254,AI254,AK254)</f>
        <v>3</v>
      </c>
      <c r="E254" s="22">
        <f>SUM(F254,H254,J254,L254,N254,P254,R254,T254,V254,X254,Z254,AB254,AD254,AF254,AH254,AJ254)</f>
        <v>3</v>
      </c>
      <c r="F254" s="24"/>
      <c r="G254" s="25"/>
      <c r="H254" s="81"/>
      <c r="I254" s="25"/>
      <c r="J254" s="24"/>
      <c r="K254" s="25"/>
      <c r="Z254" s="4">
        <v>3</v>
      </c>
      <c r="AA254" s="5">
        <v>3</v>
      </c>
    </row>
    <row r="255" spans="1:39" ht="15" customHeight="1">
      <c r="A255" s="41">
        <v>50</v>
      </c>
      <c r="B255" s="40" t="s">
        <v>133</v>
      </c>
      <c r="C255" s="40"/>
      <c r="D255" s="21">
        <f>AVERAGE(I255,Q255,U255,Y255,AG255,AI255,AK255)</f>
        <v>5.5486666666666675</v>
      </c>
      <c r="E255" s="22">
        <f>SUM(H255,P255,T255,X255,AF255,AH255,AJ255)</f>
        <v>0</v>
      </c>
      <c r="F255" s="24"/>
      <c r="G255" s="25"/>
      <c r="H255" s="81">
        <v>0</v>
      </c>
      <c r="I255" s="25">
        <v>5.49</v>
      </c>
      <c r="J255" s="24">
        <v>0</v>
      </c>
      <c r="K255" s="25">
        <v>4.6833333333333336</v>
      </c>
      <c r="P255" s="74">
        <v>0</v>
      </c>
      <c r="Q255" s="5">
        <v>5.4</v>
      </c>
      <c r="T255" s="74">
        <v>0</v>
      </c>
      <c r="U255" s="5">
        <v>5.166666666666667</v>
      </c>
      <c r="X255" s="74">
        <v>0</v>
      </c>
      <c r="Y255" s="5">
        <v>6.57</v>
      </c>
      <c r="AF255" s="74">
        <v>0</v>
      </c>
      <c r="AG255" s="5">
        <v>5.1166666666666663</v>
      </c>
    </row>
    <row r="256" spans="1:39" ht="15" customHeight="1">
      <c r="A256" s="41">
        <v>51</v>
      </c>
      <c r="B256" s="40" t="s">
        <v>132</v>
      </c>
      <c r="C256" s="40"/>
      <c r="D256" s="21">
        <f>AVERAGE(G256,I256,K256,M256,O256,Q256,S256,U256,W256,Y256,AA256,AC256,AE256,AG256,AI256,AK256)</f>
        <v>5.51</v>
      </c>
      <c r="E256" s="22">
        <f>SUM(F256,H256,J256,L256,N256,P256,R256,T256,V256,X256,Z256,AB256,AD256,AF256,AH256,AJ256)</f>
        <v>0</v>
      </c>
      <c r="F256" s="24"/>
      <c r="G256" s="25"/>
      <c r="H256" s="81">
        <v>0</v>
      </c>
      <c r="I256" s="25">
        <v>5.51</v>
      </c>
      <c r="J256" s="24"/>
      <c r="K256" s="25"/>
    </row>
    <row r="257" spans="1:33" ht="15" customHeight="1">
      <c r="A257" s="41">
        <v>52</v>
      </c>
      <c r="B257" s="40" t="s">
        <v>203</v>
      </c>
      <c r="C257" s="40"/>
      <c r="D257" s="21">
        <f>AVERAGE(K257,Q257,AG257,AI257,AK257)</f>
        <v>5.3666666666666671</v>
      </c>
      <c r="E257" s="22">
        <f>SUM(J257,P257,AF257,AH257,AJ257)</f>
        <v>0</v>
      </c>
      <c r="F257" s="24"/>
      <c r="G257" s="25"/>
      <c r="H257" s="81"/>
      <c r="I257" s="25"/>
      <c r="J257" s="24">
        <v>0</v>
      </c>
      <c r="K257" s="25">
        <v>4.9833333333333334</v>
      </c>
      <c r="P257" s="74">
        <v>0</v>
      </c>
      <c r="Q257" s="5">
        <v>6</v>
      </c>
      <c r="AF257" s="74">
        <v>0</v>
      </c>
      <c r="AG257" s="5">
        <v>5.1166666666666663</v>
      </c>
    </row>
    <row r="258" spans="1:33" ht="15" customHeight="1">
      <c r="A258" s="41">
        <v>53</v>
      </c>
      <c r="B258" s="40" t="s">
        <v>137</v>
      </c>
      <c r="C258" s="40"/>
      <c r="D258" s="21">
        <f>AVERAGE(G258,I258,K258,M258,O258,Q258,S258,U258,W258,Y258,AA258,AC258,AE258,AG258,AI258,AK258)</f>
        <v>5.0583333333333336</v>
      </c>
      <c r="E258" s="22">
        <f>SUM(F258,H258,J258,L258,N258,P258,R258,T258,V258,X258,Z258,AB258,AD258,AF258,AH258,AJ258)</f>
        <v>0</v>
      </c>
      <c r="F258" s="24"/>
      <c r="G258" s="25"/>
      <c r="H258" s="81">
        <v>0</v>
      </c>
      <c r="I258" s="25">
        <v>4.8</v>
      </c>
      <c r="J258" s="24"/>
      <c r="K258" s="25"/>
      <c r="N258" s="4">
        <v>0</v>
      </c>
      <c r="O258" s="5">
        <v>5.3166666666666664</v>
      </c>
    </row>
    <row r="259" spans="1:33" ht="15" customHeight="1">
      <c r="A259" s="41">
        <v>54</v>
      </c>
      <c r="B259" s="40" t="s">
        <v>135</v>
      </c>
      <c r="C259" s="40"/>
      <c r="D259" s="21">
        <f>AVERAGE(G259,I259,K259,M259,O259,Q259,S259,U259,W259,Y259,AA259,AC259,AE259,AG259,AI259,AK259)</f>
        <v>5.0199999999999996</v>
      </c>
      <c r="E259" s="22">
        <f>SUM(F259,H259,J259,L259,N259,P259,R259,T259,V259,X259,Z259,AB259,AD259,AF259,AH259,AJ259)</f>
        <v>0</v>
      </c>
      <c r="F259" s="24"/>
      <c r="G259" s="25"/>
      <c r="H259" s="81">
        <v>0</v>
      </c>
      <c r="I259" s="25">
        <v>5.04</v>
      </c>
      <c r="J259" s="24"/>
      <c r="K259" s="25"/>
      <c r="N259" s="4">
        <v>0</v>
      </c>
      <c r="O259" s="5">
        <v>5</v>
      </c>
    </row>
    <row r="260" spans="1:33" ht="15" customHeight="1">
      <c r="A260" s="41">
        <v>55</v>
      </c>
      <c r="B260" s="40" t="s">
        <v>283</v>
      </c>
      <c r="C260" s="40"/>
      <c r="D260" s="21">
        <f>AVERAGE(Q260,U260,AG260,AI260,AK260)</f>
        <v>4.9411111111111117</v>
      </c>
      <c r="E260" s="22">
        <f>SUM(P260,T260,AF260,AH260,AJ260)</f>
        <v>0</v>
      </c>
      <c r="F260" s="24"/>
      <c r="G260" s="25"/>
      <c r="H260" s="81"/>
      <c r="I260" s="25"/>
      <c r="J260" s="24"/>
      <c r="K260" s="25"/>
      <c r="P260" s="74">
        <v>0</v>
      </c>
      <c r="Q260" s="5">
        <v>5.49</v>
      </c>
      <c r="T260" s="74">
        <v>0</v>
      </c>
      <c r="U260" s="5">
        <v>4.4666666666666668</v>
      </c>
      <c r="AF260" s="74">
        <v>0</v>
      </c>
      <c r="AG260" s="5">
        <v>4.8666666666666663</v>
      </c>
    </row>
    <row r="261" spans="1:33" ht="15" customHeight="1">
      <c r="A261" s="41">
        <v>56</v>
      </c>
      <c r="B261" s="40" t="s">
        <v>136</v>
      </c>
      <c r="C261" s="40"/>
      <c r="D261" s="21">
        <f>AVERAGE(G261,I261,K261,M261,O261,Q261,S261,U261,W261,Y261,AA261,AC261,AE261,AG261,AI261,AK261)</f>
        <v>4.93</v>
      </c>
      <c r="E261" s="22">
        <f>SUM(F261,H261,J261,L261,N261,P261,R261,T261,V261,X261,Z261,AB261,AD261,AF261,AH261,AJ261)</f>
        <v>0</v>
      </c>
      <c r="F261" s="24"/>
      <c r="G261" s="25"/>
      <c r="H261" s="81">
        <v>0</v>
      </c>
      <c r="I261" s="25">
        <v>4.93</v>
      </c>
      <c r="J261" s="24"/>
      <c r="K261" s="25"/>
    </row>
    <row r="262" spans="1:33" ht="15" customHeight="1">
      <c r="A262" s="41">
        <v>57</v>
      </c>
      <c r="B262" s="40" t="s">
        <v>301</v>
      </c>
      <c r="C262" s="40"/>
      <c r="D262" s="21">
        <f>AVERAGE(G262,I262,K262,M262,O262,Q262,S262,U262,W262,Y262,AA262,AC262,AE262,AG262,AI262,AK262)</f>
        <v>4.765625</v>
      </c>
      <c r="E262" s="22">
        <f>SUM(F262,H262,J262,L262,N262,P262,R262,T262,V262,X262,Z262,AB262,AD262,AF262,AH262,AJ262)</f>
        <v>0</v>
      </c>
      <c r="F262" s="24"/>
      <c r="G262" s="25"/>
      <c r="H262" s="81"/>
      <c r="I262" s="25"/>
      <c r="J262" s="24"/>
      <c r="K262" s="25"/>
      <c r="R262" s="4">
        <v>0</v>
      </c>
      <c r="S262" s="5">
        <v>4.765625</v>
      </c>
    </row>
    <row r="263" spans="1:33" ht="15" customHeight="1">
      <c r="A263" s="41">
        <v>58</v>
      </c>
      <c r="B263" s="40" t="s">
        <v>302</v>
      </c>
      <c r="C263" s="40"/>
      <c r="D263" s="21">
        <f>AVERAGE(G263,I263,K263,M263,O263,Q263,S263,U263,W263,Y263,AA263,AC263,AE263,AG263,AI263,AK263)</f>
        <v>4.734375</v>
      </c>
      <c r="E263" s="22">
        <f>SUM(F263,H263,J263,L263,N263,P263,R263,T263,V263,X263,Z263,AB263,AD263,AF263,AH263,AJ263)</f>
        <v>0</v>
      </c>
      <c r="F263" s="24"/>
      <c r="G263" s="25"/>
      <c r="H263" s="81"/>
      <c r="I263" s="25"/>
      <c r="J263" s="24"/>
      <c r="K263" s="25"/>
      <c r="R263" s="4">
        <v>0</v>
      </c>
      <c r="S263" s="5">
        <v>4.734375</v>
      </c>
    </row>
    <row r="264" spans="1:33" ht="15" customHeight="1">
      <c r="A264" s="41">
        <v>59</v>
      </c>
      <c r="B264" s="40" t="s">
        <v>204</v>
      </c>
      <c r="C264" s="40"/>
      <c r="D264" s="21">
        <f>AVERAGE(K264,AG264,AI264,AK264)</f>
        <v>4.7</v>
      </c>
      <c r="E264" s="22">
        <f>SUM(J264,AF264,AH264,AJ264)</f>
        <v>0</v>
      </c>
      <c r="F264" s="24"/>
      <c r="G264" s="25"/>
      <c r="H264" s="81"/>
      <c r="I264" s="25"/>
      <c r="J264" s="24">
        <v>0</v>
      </c>
      <c r="K264" s="25">
        <v>4.9333333333333336</v>
      </c>
      <c r="AF264" s="74">
        <v>0</v>
      </c>
      <c r="AG264" s="5">
        <v>4.4666666666666668</v>
      </c>
    </row>
    <row r="265" spans="1:33" ht="15" customHeight="1">
      <c r="A265" s="41">
        <v>60</v>
      </c>
      <c r="B265" s="40" t="s">
        <v>212</v>
      </c>
      <c r="C265" s="40"/>
      <c r="D265" s="21">
        <f>AVERAGE(G265,I265,K265,M265,O265,Q265,S265,U265,W265,Y265,AA265,AC265,AE265,AG265,AI265,AK265)</f>
        <v>4.7</v>
      </c>
      <c r="E265" s="22">
        <f>SUM(F265,H265,J265,L265,N265,P265,R265,T265,V265,X265,Z265,AB265,AD265,AF265,AH265,AJ265)</f>
        <v>0</v>
      </c>
      <c r="F265" s="24"/>
      <c r="G265" s="25"/>
      <c r="H265" s="81"/>
      <c r="I265" s="25"/>
      <c r="J265" s="24"/>
      <c r="K265" s="25"/>
      <c r="L265" s="74">
        <v>0</v>
      </c>
      <c r="M265" s="5">
        <v>4.7666666666666666</v>
      </c>
      <c r="N265" s="4">
        <v>0</v>
      </c>
      <c r="O265" s="5">
        <v>4.6333333333333337</v>
      </c>
    </row>
    <row r="266" spans="1:33" ht="15" customHeight="1">
      <c r="A266" s="41">
        <v>61</v>
      </c>
      <c r="B266" s="40" t="s">
        <v>141</v>
      </c>
      <c r="C266" s="40"/>
      <c r="D266" s="21">
        <f>AVERAGE(I266,O266,Q266,AG266,AI266,AK266)</f>
        <v>4.6466666666666665</v>
      </c>
      <c r="E266" s="22">
        <f>SUM(H266,N266,P266,AF266,AH266,AJ266)</f>
        <v>0</v>
      </c>
      <c r="F266" s="24"/>
      <c r="G266" s="25"/>
      <c r="H266" s="81">
        <v>0</v>
      </c>
      <c r="I266" s="25">
        <v>4.0599999999999996</v>
      </c>
      <c r="J266" s="24"/>
      <c r="K266" s="25"/>
      <c r="N266" s="4">
        <v>0</v>
      </c>
      <c r="O266" s="5">
        <v>4.55</v>
      </c>
      <c r="P266" s="74">
        <v>0</v>
      </c>
      <c r="Q266" s="5">
        <v>4.96</v>
      </c>
      <c r="AF266" s="74">
        <v>0</v>
      </c>
      <c r="AG266" s="5">
        <v>5.0166666666666666</v>
      </c>
    </row>
    <row r="267" spans="1:33" ht="15" customHeight="1">
      <c r="A267" s="41">
        <v>62</v>
      </c>
      <c r="B267" s="40" t="s">
        <v>261</v>
      </c>
      <c r="C267" s="40"/>
      <c r="D267" s="21">
        <f>AVERAGE(G267,I267,K267,M267,O267,Q267,S267,U267,W267,Y267,AA267,AC267,AE267,AG267,AI267,AK267)</f>
        <v>4.4802083333333336</v>
      </c>
      <c r="E267" s="22">
        <f>SUM(F267,H267,J267,L267,N267,P267,R267,T267,V267,X267,Z267,AB267,AD267,AF267,AH267,AJ267)</f>
        <v>0</v>
      </c>
      <c r="F267" s="24"/>
      <c r="G267" s="25"/>
      <c r="H267" s="81"/>
      <c r="I267" s="25"/>
      <c r="J267" s="24"/>
      <c r="K267" s="25"/>
      <c r="N267" s="4">
        <v>0</v>
      </c>
      <c r="O267" s="5">
        <v>4.3666666666666663</v>
      </c>
      <c r="R267" s="4">
        <v>0</v>
      </c>
      <c r="S267" s="5">
        <v>4.59375</v>
      </c>
    </row>
    <row r="268" spans="1:33" ht="15" customHeight="1">
      <c r="A268" s="41">
        <v>63</v>
      </c>
      <c r="B268" s="40" t="s">
        <v>240</v>
      </c>
      <c r="C268" s="40"/>
      <c r="D268" s="21">
        <f>AVERAGE(G268,I268,K268,M268,O268,Q268,S268,U268,W268,Y268,AA268,AC268,AE268,AG268,AI268,AK268)</f>
        <v>4.29</v>
      </c>
      <c r="E268" s="22">
        <f>SUM(F268,H268,J268,L268,N268,P268,R268,T268,V268,X268,Z268,AB268,AD268,AF268,AH268,AJ268)</f>
        <v>0</v>
      </c>
      <c r="F268" s="24"/>
      <c r="G268" s="25"/>
      <c r="H268" s="81"/>
      <c r="I268" s="25"/>
      <c r="J268" s="24"/>
      <c r="K268" s="25"/>
      <c r="L268" s="74">
        <v>0</v>
      </c>
      <c r="M268" s="5">
        <v>4.0999999999999996</v>
      </c>
      <c r="N268" s="4">
        <v>0</v>
      </c>
      <c r="O268" s="5">
        <v>3.8</v>
      </c>
      <c r="P268" s="74">
        <v>0</v>
      </c>
      <c r="Q268" s="5">
        <v>4.97</v>
      </c>
    </row>
    <row r="269" spans="1:33" ht="15" customHeight="1">
      <c r="A269" s="41">
        <v>64</v>
      </c>
      <c r="B269" s="40" t="s">
        <v>239</v>
      </c>
      <c r="C269" s="40"/>
      <c r="D269" s="21">
        <f>AVERAGE(G269,I269,K269,M269,O269,Q269,S269,U269,W269,Y269,AA269,AC269,AE269,AG269,AI269,AK269)</f>
        <v>4.2324999999999999</v>
      </c>
      <c r="E269" s="22">
        <f>SUM(F269,H269,J269,L269,N269,P269,R269,T269,V269,X269,Z269,AB269,AD269,AF269,AH269,AJ269)</f>
        <v>0</v>
      </c>
      <c r="F269" s="24"/>
      <c r="G269" s="25"/>
      <c r="H269" s="81"/>
      <c r="I269" s="25"/>
      <c r="J269" s="24"/>
      <c r="K269" s="25"/>
      <c r="L269" s="74">
        <v>0</v>
      </c>
      <c r="M269" s="5">
        <v>4.2333333333333334</v>
      </c>
      <c r="N269" s="4">
        <v>0</v>
      </c>
      <c r="O269" s="5">
        <v>4.166666666666667</v>
      </c>
      <c r="P269" s="74">
        <v>0</v>
      </c>
      <c r="Q269" s="5">
        <v>4.2300000000000004</v>
      </c>
      <c r="T269" s="74">
        <v>0</v>
      </c>
      <c r="U269" s="5">
        <v>4.3</v>
      </c>
    </row>
    <row r="270" spans="1:33" ht="15" customHeight="1">
      <c r="A270" s="41">
        <v>65</v>
      </c>
      <c r="B270" s="40" t="s">
        <v>205</v>
      </c>
      <c r="C270" s="40"/>
      <c r="D270" s="21">
        <f>AVERAGE(G270,I270,K270,M270,O270,Q270,S270,U270,W270,Y270,AA270,AC270,AE270,AG270,AI270,AK270)</f>
        <v>4.166666666666667</v>
      </c>
      <c r="E270" s="22">
        <f>SUM(F270,H270,J270,L270,N270,P270,R270,T270,V270,X270,Z270,AB270,AD270,AF270,AH270,AJ270)</f>
        <v>0</v>
      </c>
      <c r="F270" s="24"/>
      <c r="G270" s="25"/>
      <c r="H270" s="81"/>
      <c r="I270" s="25"/>
      <c r="J270" s="24">
        <v>0</v>
      </c>
      <c r="K270" s="25">
        <v>4.166666666666667</v>
      </c>
    </row>
    <row r="271" spans="1:33" ht="15" customHeight="1">
      <c r="A271" s="41">
        <v>66</v>
      </c>
      <c r="B271" s="40" t="s">
        <v>303</v>
      </c>
      <c r="C271" s="40"/>
      <c r="D271" s="21">
        <f>AVERAGE(G271,I271,K271,M271,O271,Q271,S271,U271,W271,Y271,AA271,AC271,AE271,AG271,AI271,AK271)</f>
        <v>4.0625</v>
      </c>
      <c r="E271" s="22">
        <f>SUM(F271,H271,J271,L271,N271,P271,R271,T271,V271,X271,Z271,AB271,AD271,AF271,AH271,AJ271)</f>
        <v>0</v>
      </c>
      <c r="F271" s="24"/>
      <c r="G271" s="25"/>
      <c r="H271" s="81"/>
      <c r="I271" s="25"/>
      <c r="J271" s="24"/>
      <c r="K271" s="25"/>
      <c r="R271" s="4">
        <v>0</v>
      </c>
      <c r="S271" s="5">
        <v>4.0625</v>
      </c>
    </row>
    <row r="272" spans="1:33" ht="15" customHeight="1">
      <c r="A272" s="41">
        <v>67</v>
      </c>
      <c r="B272" s="40" t="s">
        <v>207</v>
      </c>
      <c r="C272" s="40"/>
      <c r="D272" s="21">
        <f>AVERAGE(G272,I272,K272,M272,O272,Q272,S272,U272,W272,Y272,AA272,AC272,AE272,AG272,AI272,AK272)</f>
        <v>4.0466666666666669</v>
      </c>
      <c r="E272" s="22">
        <f>SUM(F272,H272,J272,L272,N272,P272,R272,T272,V272,X272,Z272,AB272,AD272,AF272,AH272,AJ272)</f>
        <v>0</v>
      </c>
      <c r="F272" s="24"/>
      <c r="G272" s="25"/>
      <c r="H272" s="81"/>
      <c r="I272" s="25"/>
      <c r="J272" s="24">
        <v>0</v>
      </c>
      <c r="K272" s="25">
        <v>3.9333333333333331</v>
      </c>
      <c r="P272" s="74">
        <v>0</v>
      </c>
      <c r="Q272" s="5">
        <v>4.16</v>
      </c>
    </row>
    <row r="273" spans="1:41" ht="15" customHeight="1">
      <c r="A273" s="41">
        <v>68</v>
      </c>
      <c r="B273" s="40" t="s">
        <v>206</v>
      </c>
      <c r="C273" s="40"/>
      <c r="D273" s="21">
        <f>AVERAGE(G273,I273,K273,M273,O273,Q273,S273,U273,W273,Y273,AA273,AC273,AE273,AG273,AI273,AK273)</f>
        <v>3.9833333333333334</v>
      </c>
      <c r="E273" s="22">
        <f>SUM(F273,H273,J273,L273,N273,P273,R273,T273,V273,X273,Z273,AB273,AD273,AF273,AH273,AJ273)</f>
        <v>0</v>
      </c>
      <c r="F273" s="24"/>
      <c r="G273" s="25"/>
      <c r="H273" s="81"/>
      <c r="I273" s="25"/>
      <c r="J273" s="24">
        <v>0</v>
      </c>
      <c r="K273" s="25">
        <v>3.9833333333333334</v>
      </c>
    </row>
    <row r="274" spans="1:41" ht="15" customHeight="1">
      <c r="A274" s="41">
        <v>69</v>
      </c>
      <c r="B274" s="40" t="s">
        <v>140</v>
      </c>
      <c r="C274" s="40"/>
      <c r="D274" s="21">
        <f>AVERAGE(G274,I274,K274,M274,O274,Q274,S274,U274,W274,Y274,AA274,AC274,AE274,AG274,AI274,AK274)</f>
        <v>3.9533333333333331</v>
      </c>
      <c r="E274" s="22">
        <f>SUM(F274,H274,J274,L274,N274,P274,R274,T274,V274,X274,Z274,AB274,AD274,AF274,AH274,AJ274)</f>
        <v>0</v>
      </c>
      <c r="F274" s="24"/>
      <c r="G274" s="25"/>
      <c r="H274" s="81">
        <v>0</v>
      </c>
      <c r="I274" s="25">
        <v>4.24</v>
      </c>
      <c r="J274" s="24"/>
      <c r="K274" s="25"/>
      <c r="N274" s="4">
        <v>0</v>
      </c>
      <c r="O274" s="5">
        <v>3.6666666666666665</v>
      </c>
    </row>
    <row r="275" spans="1:41" ht="15" customHeight="1">
      <c r="A275" s="41">
        <v>70</v>
      </c>
      <c r="B275" s="40" t="s">
        <v>305</v>
      </c>
      <c r="C275" s="40"/>
      <c r="D275" s="21">
        <f>AVERAGE(G275,I275,K275,M275,O275,Q275,S275,U275,W275,Y275,AA275,AC275,AE275,AG275,AI275,AK275)</f>
        <v>3.921875</v>
      </c>
      <c r="E275" s="22">
        <f>SUM(F275,H275,J275,L275,N275,P275,R275,T275,V275,X275,Z275,AB275,AD275,AF275,AH275,AJ275)</f>
        <v>0</v>
      </c>
      <c r="F275" s="24"/>
      <c r="G275" s="25"/>
      <c r="H275" s="81"/>
      <c r="I275" s="25"/>
      <c r="J275" s="24"/>
      <c r="K275" s="25"/>
      <c r="R275" s="4">
        <v>0</v>
      </c>
      <c r="S275" s="5">
        <v>3.921875</v>
      </c>
    </row>
    <row r="276" spans="1:41" ht="15" customHeight="1">
      <c r="A276" s="41">
        <v>71</v>
      </c>
      <c r="B276" s="40" t="s">
        <v>208</v>
      </c>
      <c r="C276" s="40"/>
      <c r="D276" s="21">
        <f>AVERAGE(G276,I276,K276,M276,O276,Q276,S276,U276,W276,Y276,AA276,AC276,AE276,AG276,AI276,AK276)</f>
        <v>3.8611111111111107</v>
      </c>
      <c r="E276" s="22">
        <f>SUM(F276,H276,J276,L276,N276,P276,R276,T276,V276,X276,Z276,AB276,AD276,AF276,AH276,AJ276)</f>
        <v>0</v>
      </c>
      <c r="F276" s="24"/>
      <c r="G276" s="25"/>
      <c r="H276" s="81"/>
      <c r="I276" s="25"/>
      <c r="J276" s="24">
        <v>0</v>
      </c>
      <c r="K276" s="25">
        <v>3.7833333333333332</v>
      </c>
      <c r="L276" s="74">
        <v>0</v>
      </c>
      <c r="M276" s="5">
        <v>4.0999999999999996</v>
      </c>
      <c r="P276" s="74">
        <v>0</v>
      </c>
      <c r="Q276" s="5">
        <v>3.7</v>
      </c>
    </row>
    <row r="277" spans="1:41" ht="15" customHeight="1">
      <c r="A277" s="41">
        <v>72</v>
      </c>
      <c r="B277" s="40" t="s">
        <v>142</v>
      </c>
      <c r="C277" s="40"/>
      <c r="D277" s="21">
        <f>AVERAGE(G277,I277,K277,M277,O277,Q277,S277,U277,W277,Y277,AA277,AC277,AE277,AG277,AI277,AK277)</f>
        <v>3.8066666666666671</v>
      </c>
      <c r="E277" s="22">
        <f>SUM(F277,H277,J277,L277,N277,P277,R277,T277,V277,X277,Z277,AB277,AD277,AF277,AH277,AJ277)</f>
        <v>0</v>
      </c>
      <c r="F277" s="24"/>
      <c r="G277" s="25"/>
      <c r="H277" s="81">
        <v>0</v>
      </c>
      <c r="I277" s="25">
        <v>3.01</v>
      </c>
      <c r="J277" s="24">
        <v>0</v>
      </c>
      <c r="K277" s="25">
        <v>4.333333333333333</v>
      </c>
      <c r="L277" s="74">
        <v>0</v>
      </c>
      <c r="M277" s="5">
        <v>4.2</v>
      </c>
      <c r="N277" s="4">
        <v>0</v>
      </c>
      <c r="O277" s="5">
        <v>3.3</v>
      </c>
      <c r="P277" s="74">
        <v>0</v>
      </c>
      <c r="Q277" s="5">
        <v>3.53</v>
      </c>
      <c r="T277" s="74">
        <v>0</v>
      </c>
      <c r="U277" s="5">
        <v>4.4666666666666668</v>
      </c>
    </row>
    <row r="278" spans="1:41" ht="15" customHeight="1">
      <c r="A278" s="41">
        <v>73</v>
      </c>
      <c r="B278" s="40" t="s">
        <v>306</v>
      </c>
      <c r="C278" s="40"/>
      <c r="D278" s="21">
        <f>AVERAGE(G278,I278,K278,M278,O278,Q278,S278,U278,W278,Y278,AA278,AC278,AE278,AG278,AI278,AK278)</f>
        <v>3.796875</v>
      </c>
      <c r="E278" s="22">
        <f>SUM(F278,H278,J278,L278,N278,P278,R278,T278,V278,X278,Z278,AB278,AD278,AF278,AH278,AJ278)</f>
        <v>0</v>
      </c>
      <c r="F278" s="24"/>
      <c r="G278" s="25"/>
      <c r="H278" s="81"/>
      <c r="I278" s="25"/>
      <c r="J278" s="24"/>
      <c r="K278" s="25"/>
      <c r="R278" s="4">
        <v>0</v>
      </c>
      <c r="S278" s="5">
        <v>3.796875</v>
      </c>
    </row>
    <row r="279" spans="1:41" ht="15" customHeight="1">
      <c r="A279" s="41">
        <v>74</v>
      </c>
      <c r="B279" s="40" t="s">
        <v>262</v>
      </c>
      <c r="C279" s="40"/>
      <c r="D279" s="21">
        <f>AVERAGE(G279,I279,K279,M279,O279,Q279,S279,U279,W279,Y279,AA279,AC279,AE279,AG279,AI279,AK279)</f>
        <v>3.75</v>
      </c>
      <c r="E279" s="22">
        <f>SUM(F279,H279,J279,L279,N279,P279,R279,T279,V279,X279,Z279,AB279,AD279,AF279,AH279,AJ279)</f>
        <v>0</v>
      </c>
      <c r="F279" s="24"/>
      <c r="G279" s="25"/>
      <c r="H279" s="81"/>
      <c r="I279" s="25"/>
      <c r="J279" s="24"/>
      <c r="K279" s="25"/>
      <c r="N279" s="4">
        <v>0</v>
      </c>
      <c r="O279" s="5">
        <v>3.75</v>
      </c>
    </row>
    <row r="280" spans="1:41" ht="15" customHeight="1">
      <c r="A280" s="41">
        <v>75</v>
      </c>
      <c r="B280" s="40" t="s">
        <v>27</v>
      </c>
      <c r="C280" s="40"/>
      <c r="D280" s="21">
        <f>AVERAGE(K280,O280,Q280,U280,AG280,AI280,AK280)</f>
        <v>3.5760000000000005</v>
      </c>
      <c r="E280" s="22">
        <f>SUM(J280,N280,P280,T280,AF280,AH280,AJ280)</f>
        <v>0</v>
      </c>
      <c r="F280" s="24"/>
      <c r="G280" s="25"/>
      <c r="H280" s="81"/>
      <c r="I280" s="25"/>
      <c r="J280" s="24">
        <v>0</v>
      </c>
      <c r="K280" s="25">
        <v>3.3333333333333335</v>
      </c>
      <c r="N280" s="4">
        <v>0</v>
      </c>
      <c r="O280" s="5">
        <v>3.6166666666666667</v>
      </c>
      <c r="P280" s="74">
        <v>0</v>
      </c>
      <c r="Q280" s="5">
        <v>3.33</v>
      </c>
      <c r="T280" s="74">
        <v>0</v>
      </c>
      <c r="U280" s="5">
        <v>4.2333333333333334</v>
      </c>
      <c r="AF280" s="74">
        <v>0</v>
      </c>
      <c r="AG280" s="5">
        <v>3.3666666666666667</v>
      </c>
    </row>
    <row r="281" spans="1:41" ht="15" customHeight="1">
      <c r="A281" s="41">
        <v>76</v>
      </c>
      <c r="B281" s="40" t="s">
        <v>241</v>
      </c>
      <c r="C281" s="40"/>
      <c r="D281" s="21">
        <f>AVERAGE(G281,I281,K281,M281,O281,Q281,S281,U281,W281,Y281,AA281,AC281,AE281,AG281,AI281,AK281)</f>
        <v>3.5166666666666666</v>
      </c>
      <c r="E281" s="22">
        <f>SUM(F281,H281,J281,L281,N281,P281,R281,T281,V281,X281,Z281,AB281,AD281,AF281,AH281,AJ281)</f>
        <v>0</v>
      </c>
      <c r="F281" s="24"/>
      <c r="G281" s="25"/>
      <c r="H281" s="81"/>
      <c r="I281" s="25"/>
      <c r="J281" s="24"/>
      <c r="K281" s="25"/>
      <c r="L281" s="74">
        <v>0</v>
      </c>
      <c r="M281" s="5">
        <v>3.5166666666666666</v>
      </c>
    </row>
    <row r="282" spans="1:41" ht="15" customHeight="1">
      <c r="A282" s="41">
        <v>77</v>
      </c>
      <c r="B282" s="40" t="s">
        <v>284</v>
      </c>
      <c r="C282" s="40"/>
      <c r="D282" s="21">
        <f>AVERAGE(G282,I282,K282,M282,O282,Q282,S282,U282,W282,Y282,AA282,AC282,AE282,AG282,AI282,AK282)</f>
        <v>3.4633333333333334</v>
      </c>
      <c r="E282" s="22">
        <f>SUM(F282,H282,J282,L282,N282,P282,R282,T282,V282,X282,Z282,AB282,AD282,AF282,AH282,AJ282)</f>
        <v>0</v>
      </c>
      <c r="F282" s="24"/>
      <c r="G282" s="25"/>
      <c r="H282" s="81"/>
      <c r="I282" s="25"/>
      <c r="J282" s="24"/>
      <c r="K282" s="25"/>
      <c r="P282" s="74">
        <v>0</v>
      </c>
      <c r="Q282" s="5">
        <v>3.56</v>
      </c>
      <c r="T282" s="74">
        <v>0</v>
      </c>
      <c r="U282" s="5">
        <v>3.3666666666666667</v>
      </c>
    </row>
    <row r="283" spans="1:41" ht="15" customHeight="1">
      <c r="A283" s="41">
        <v>78</v>
      </c>
      <c r="B283" s="40" t="s">
        <v>242</v>
      </c>
      <c r="C283" s="40"/>
      <c r="D283" s="21">
        <f>AVERAGE(G283,I283,K283,M283,O283,Q283,S283,U283,W283,Y283,AA283,AC283,AE283,AG283,AI283,AK283)</f>
        <v>2.8666666666666667</v>
      </c>
      <c r="E283" s="22">
        <f>SUM(F283,H283,J283,L283,N283,P283,R283,T283,V283,X283,Z283,AB283,AD283,AF283,AH283,AJ283)</f>
        <v>0</v>
      </c>
      <c r="F283" s="24"/>
      <c r="G283" s="25"/>
      <c r="H283" s="81"/>
      <c r="I283" s="25"/>
      <c r="J283" s="24"/>
      <c r="K283" s="25"/>
      <c r="L283" s="74">
        <v>0</v>
      </c>
      <c r="M283" s="5">
        <v>2.8666666666666667</v>
      </c>
    </row>
    <row r="284" spans="1:41" ht="15" customHeight="1">
      <c r="A284" s="41"/>
      <c r="B284" s="40"/>
      <c r="C284" s="40"/>
      <c r="D284" s="21">
        <f>AVERAGE(G284,I284,K284,M284,O284,Q284,S284,U284,W284,Y284,AA284,AC284,AE284,AG284,AI284,AK284,AM284,AO284)</f>
        <v>0</v>
      </c>
      <c r="E284" s="22">
        <f>SUM(F284,H284,J284,L284,N284,P284,R284,T284,V284,X284,Z284,AB284,AD284,AF284,AH284,AJ284,AL284,AN284)</f>
        <v>0</v>
      </c>
      <c r="F284" s="24"/>
      <c r="G284" s="25">
        <v>0</v>
      </c>
      <c r="H284" s="81"/>
      <c r="I284" s="25"/>
      <c r="J284" s="24"/>
      <c r="K284" s="25"/>
    </row>
    <row r="285" spans="1:41" s="7" customFormat="1" ht="15" customHeight="1" thickBot="1">
      <c r="A285" s="52"/>
      <c r="B285" s="53"/>
      <c r="C285" s="53"/>
      <c r="D285" s="54"/>
      <c r="E285" s="29"/>
      <c r="F285" s="38"/>
      <c r="G285" s="39"/>
      <c r="H285" s="83"/>
      <c r="I285" s="39"/>
      <c r="J285" s="38"/>
      <c r="K285" s="39"/>
      <c r="L285" s="76"/>
      <c r="M285" s="10"/>
      <c r="N285" s="9"/>
      <c r="O285" s="10"/>
      <c r="P285" s="76"/>
      <c r="Q285" s="10"/>
      <c r="R285" s="9"/>
      <c r="S285" s="10"/>
      <c r="T285" s="76"/>
      <c r="U285" s="10"/>
      <c r="V285" s="9"/>
      <c r="W285" s="10"/>
      <c r="X285" s="76"/>
      <c r="Y285" s="10"/>
      <c r="Z285" s="9"/>
      <c r="AA285" s="10"/>
      <c r="AB285" s="76"/>
      <c r="AC285" s="10"/>
      <c r="AD285" s="9"/>
      <c r="AE285" s="10"/>
      <c r="AF285" s="76"/>
      <c r="AG285" s="10"/>
      <c r="AH285" s="9"/>
      <c r="AI285" s="10"/>
      <c r="AJ285" s="76"/>
      <c r="AK285" s="10"/>
      <c r="AL285" s="9"/>
      <c r="AM285" s="10"/>
      <c r="AN285" s="76"/>
      <c r="AO285" s="98"/>
    </row>
    <row r="286" spans="1:41" s="18" customFormat="1" ht="15" customHeight="1" thickTop="1">
      <c r="A286" s="14" t="s">
        <v>19</v>
      </c>
      <c r="B286" s="55"/>
      <c r="C286" s="55"/>
      <c r="D286" s="13" t="s">
        <v>33</v>
      </c>
      <c r="E286" s="11" t="s">
        <v>1</v>
      </c>
      <c r="F286" s="14"/>
      <c r="G286" s="15"/>
      <c r="H286" s="14"/>
      <c r="I286" s="15"/>
      <c r="J286" s="14"/>
      <c r="K286" s="15"/>
      <c r="L286" s="16"/>
      <c r="M286" s="17"/>
      <c r="N286" s="16"/>
      <c r="O286" s="17"/>
      <c r="P286" s="16"/>
      <c r="Q286" s="17"/>
      <c r="R286" s="16"/>
      <c r="S286" s="17"/>
      <c r="T286" s="16"/>
      <c r="U286" s="17"/>
      <c r="V286" s="16"/>
      <c r="W286" s="17"/>
      <c r="X286" s="16"/>
      <c r="Y286" s="17"/>
      <c r="Z286" s="16"/>
      <c r="AA286" s="17"/>
      <c r="AB286" s="16"/>
      <c r="AC286" s="17"/>
      <c r="AD286" s="16"/>
      <c r="AE286" s="17"/>
      <c r="AF286" s="16"/>
      <c r="AG286" s="17"/>
      <c r="AH286" s="16"/>
      <c r="AI286" s="17"/>
      <c r="AJ286" s="16"/>
      <c r="AK286" s="17"/>
      <c r="AL286" s="16"/>
      <c r="AM286" s="17"/>
      <c r="AN286" s="16"/>
      <c r="AO286" s="99"/>
    </row>
    <row r="287" spans="1:41" ht="15" customHeight="1">
      <c r="A287" s="41">
        <v>1</v>
      </c>
      <c r="B287" s="40" t="s">
        <v>143</v>
      </c>
      <c r="C287" s="40"/>
      <c r="D287" s="21">
        <f>AVERAGE(S287,Y287,AE287,AI287,AM287)</f>
        <v>19.333857142857141</v>
      </c>
      <c r="E287" s="22">
        <f>SUM(R287,X287,AD287,AH287,AL287)</f>
        <v>150</v>
      </c>
      <c r="F287" s="24"/>
      <c r="G287" s="25"/>
      <c r="H287" s="81">
        <v>30</v>
      </c>
      <c r="I287" s="25">
        <v>18.170000000000002</v>
      </c>
      <c r="J287" s="24">
        <v>27</v>
      </c>
      <c r="K287" s="25">
        <v>17.933333333333334</v>
      </c>
      <c r="L287" s="74">
        <v>18</v>
      </c>
      <c r="M287" s="5">
        <v>17.600000000000001</v>
      </c>
      <c r="N287" s="4">
        <v>27</v>
      </c>
      <c r="O287" s="5">
        <v>18.333333333333332</v>
      </c>
      <c r="P287" s="74">
        <v>27</v>
      </c>
      <c r="Q287" s="5">
        <v>18.23</v>
      </c>
      <c r="R287" s="4">
        <v>30</v>
      </c>
      <c r="S287" s="5">
        <v>19.25</v>
      </c>
      <c r="T287" s="74">
        <v>30</v>
      </c>
      <c r="U287" s="5">
        <v>18.733333333333334</v>
      </c>
      <c r="V287" s="4">
        <v>27</v>
      </c>
      <c r="W287" s="5">
        <v>18.4375</v>
      </c>
      <c r="X287" s="74">
        <v>30</v>
      </c>
      <c r="Y287" s="5">
        <v>19.329999999999998</v>
      </c>
      <c r="Z287" s="4">
        <v>27</v>
      </c>
      <c r="AA287" s="5">
        <v>19.428571428571427</v>
      </c>
      <c r="AB287" s="74">
        <v>30</v>
      </c>
      <c r="AC287" s="5">
        <v>19</v>
      </c>
      <c r="AD287" s="4">
        <v>30</v>
      </c>
      <c r="AE287" s="5">
        <v>19.285714285714285</v>
      </c>
      <c r="AH287" s="4">
        <v>30</v>
      </c>
      <c r="AI287" s="5">
        <v>19.428571428571427</v>
      </c>
      <c r="AJ287" s="74">
        <v>30</v>
      </c>
      <c r="AK287" s="5">
        <v>18.857142857142858</v>
      </c>
      <c r="AL287" s="4">
        <v>30</v>
      </c>
      <c r="AM287" s="5">
        <v>19.375</v>
      </c>
    </row>
    <row r="288" spans="1:41" ht="15" customHeight="1">
      <c r="A288" s="41">
        <v>2</v>
      </c>
      <c r="B288" s="40" t="s">
        <v>144</v>
      </c>
      <c r="C288" s="40"/>
      <c r="D288" s="21">
        <f>AVERAGE(M288,O288,Q288,W288,AA288)</f>
        <v>19.094761904761903</v>
      </c>
      <c r="E288" s="22">
        <f>SUM(L288,N288,P288,V288,Z288)</f>
        <v>150</v>
      </c>
      <c r="F288" s="24"/>
      <c r="G288" s="25"/>
      <c r="H288" s="81">
        <v>27</v>
      </c>
      <c r="I288" s="25">
        <v>17.940000000000001</v>
      </c>
      <c r="J288" s="24">
        <v>24</v>
      </c>
      <c r="K288" s="25">
        <v>17.866666666666667</v>
      </c>
      <c r="L288" s="74">
        <v>30</v>
      </c>
      <c r="M288" s="5">
        <v>18.866666666666667</v>
      </c>
      <c r="N288" s="4">
        <v>30</v>
      </c>
      <c r="O288" s="5">
        <v>19.2</v>
      </c>
      <c r="P288" s="74">
        <v>30</v>
      </c>
      <c r="Q288" s="5">
        <v>18.8</v>
      </c>
      <c r="R288" s="4">
        <v>27</v>
      </c>
      <c r="S288" s="5">
        <v>18.6875</v>
      </c>
      <c r="V288" s="4">
        <v>30</v>
      </c>
      <c r="W288" s="5">
        <v>18.75</v>
      </c>
      <c r="X288" s="74">
        <v>24</v>
      </c>
      <c r="Y288" s="5">
        <v>18.2</v>
      </c>
      <c r="Z288" s="4">
        <v>30</v>
      </c>
      <c r="AA288" s="5">
        <v>19.857142857142858</v>
      </c>
      <c r="AF288" s="74">
        <v>30</v>
      </c>
      <c r="AG288" s="5">
        <v>18.466666666666665</v>
      </c>
      <c r="AJ288" s="74">
        <v>27</v>
      </c>
      <c r="AK288" s="5">
        <v>18.5</v>
      </c>
      <c r="AL288" s="4">
        <v>27</v>
      </c>
      <c r="AM288" s="5">
        <v>18.875</v>
      </c>
    </row>
    <row r="289" spans="1:39" ht="15" customHeight="1">
      <c r="A289" s="41">
        <v>3</v>
      </c>
      <c r="B289" s="40" t="s">
        <v>146</v>
      </c>
      <c r="C289" s="40"/>
      <c r="D289" s="21">
        <f>AVERAGE(K289,Q289,AC289,AI289,AK289)</f>
        <v>18.241619047619047</v>
      </c>
      <c r="E289" s="22">
        <f>SUM(J289,P289,AB289,AH289,AJ289)</f>
        <v>132</v>
      </c>
      <c r="F289" s="24"/>
      <c r="G289" s="25"/>
      <c r="H289" s="81">
        <v>21</v>
      </c>
      <c r="I289" s="25">
        <v>17.09</v>
      </c>
      <c r="J289" s="24">
        <v>30</v>
      </c>
      <c r="K289" s="25">
        <v>18.333333333333332</v>
      </c>
      <c r="L289" s="74">
        <v>21</v>
      </c>
      <c r="M289" s="5">
        <v>17.933333333333334</v>
      </c>
      <c r="N289" s="4">
        <v>15</v>
      </c>
      <c r="O289" s="5">
        <v>17.466666666666665</v>
      </c>
      <c r="P289" s="74">
        <v>24</v>
      </c>
      <c r="Q289" s="5">
        <v>17.77</v>
      </c>
      <c r="V289" s="4">
        <v>24</v>
      </c>
      <c r="W289" s="5">
        <v>16.375</v>
      </c>
      <c r="X289" s="74">
        <v>21</v>
      </c>
      <c r="Y289" s="5">
        <v>18</v>
      </c>
      <c r="AB289" s="74">
        <v>27</v>
      </c>
      <c r="AC289" s="5">
        <v>18.533333333333335</v>
      </c>
      <c r="AH289" s="4">
        <v>27</v>
      </c>
      <c r="AI289" s="5">
        <v>18.571428571428573</v>
      </c>
      <c r="AJ289" s="74">
        <v>24</v>
      </c>
      <c r="AK289" s="5">
        <v>18</v>
      </c>
      <c r="AL289" s="4">
        <v>21</v>
      </c>
      <c r="AM289" s="5">
        <v>17.4375</v>
      </c>
    </row>
    <row r="290" spans="1:39" ht="15" customHeight="1">
      <c r="A290" s="41">
        <v>4</v>
      </c>
      <c r="B290" s="40" t="s">
        <v>243</v>
      </c>
      <c r="C290" s="40"/>
      <c r="D290" s="21">
        <f>AVERAGE(M290,O290,AA290,AG290,AI290)</f>
        <v>18.249523809523811</v>
      </c>
      <c r="E290" s="22">
        <f>SUM(L290,N290,Z290,AF290,AH290)</f>
        <v>123</v>
      </c>
      <c r="F290" s="24"/>
      <c r="G290" s="25"/>
      <c r="H290" s="81"/>
      <c r="I290" s="25"/>
      <c r="J290" s="24"/>
      <c r="K290" s="25"/>
      <c r="L290" s="74">
        <v>27</v>
      </c>
      <c r="M290" s="5">
        <v>18.2</v>
      </c>
      <c r="N290" s="4">
        <v>21</v>
      </c>
      <c r="O290" s="5">
        <v>18.066666666666666</v>
      </c>
      <c r="R290" s="4">
        <v>21</v>
      </c>
      <c r="S290" s="5">
        <v>18.0625</v>
      </c>
      <c r="Z290" s="4">
        <v>24</v>
      </c>
      <c r="AA290" s="5">
        <v>18.714285714285715</v>
      </c>
      <c r="AF290" s="74">
        <v>27</v>
      </c>
      <c r="AG290" s="5">
        <v>18.266666666666666</v>
      </c>
      <c r="AH290" s="4">
        <v>24</v>
      </c>
      <c r="AI290" s="5">
        <v>18</v>
      </c>
      <c r="AJ290" s="74">
        <v>21</v>
      </c>
      <c r="AK290" s="5">
        <v>17.714285714285715</v>
      </c>
    </row>
    <row r="291" spans="1:39" ht="15" customHeight="1">
      <c r="A291" s="41">
        <v>5</v>
      </c>
      <c r="B291" s="40" t="s">
        <v>210</v>
      </c>
      <c r="C291" s="40"/>
      <c r="D291" s="21">
        <f>AVERAGE(K291,Y291,AA291,AC291,AE291)</f>
        <v>18.106380952380949</v>
      </c>
      <c r="E291" s="22">
        <f>SUM(J291,X291,Z291,AB291,AD291)</f>
        <v>120</v>
      </c>
      <c r="F291" s="24"/>
      <c r="G291" s="25"/>
      <c r="H291" s="81"/>
      <c r="I291" s="25"/>
      <c r="J291" s="24">
        <v>21</v>
      </c>
      <c r="K291" s="25">
        <v>17.266666666666666</v>
      </c>
      <c r="L291" s="74">
        <v>15</v>
      </c>
      <c r="M291" s="5">
        <v>16.666666666666668</v>
      </c>
      <c r="N291" s="4">
        <v>18</v>
      </c>
      <c r="O291" s="5">
        <v>17.933333333333334</v>
      </c>
      <c r="P291" s="74">
        <v>21</v>
      </c>
      <c r="Q291" s="5">
        <v>16.97</v>
      </c>
      <c r="R291" s="4">
        <v>18</v>
      </c>
      <c r="S291" s="5">
        <v>17.0625</v>
      </c>
      <c r="X291" s="74">
        <v>27</v>
      </c>
      <c r="Y291" s="5">
        <v>18.47</v>
      </c>
      <c r="Z291" s="4">
        <v>21</v>
      </c>
      <c r="AA291" s="5">
        <v>18.642857142857142</v>
      </c>
      <c r="AB291" s="74">
        <v>24</v>
      </c>
      <c r="AC291" s="5">
        <v>17.866666666666667</v>
      </c>
      <c r="AD291" s="4">
        <v>27</v>
      </c>
      <c r="AE291" s="5">
        <v>18.285714285714285</v>
      </c>
      <c r="AF291" s="74">
        <v>18</v>
      </c>
      <c r="AG291" s="5">
        <v>16.600000000000001</v>
      </c>
      <c r="AH291" s="4">
        <v>21</v>
      </c>
      <c r="AI291" s="5">
        <v>16.928571428571427</v>
      </c>
      <c r="AJ291" s="74">
        <v>12</v>
      </c>
      <c r="AK291" s="5">
        <v>16.214285714285715</v>
      </c>
    </row>
    <row r="292" spans="1:39" ht="15" customHeight="1">
      <c r="A292" s="41">
        <v>6</v>
      </c>
      <c r="B292" s="40" t="s">
        <v>244</v>
      </c>
      <c r="C292" s="40"/>
      <c r="D292" s="21">
        <f>AVERAGE(M292,O292,AG292,AI292,AK292)</f>
        <v>16.673333333333332</v>
      </c>
      <c r="E292" s="22">
        <f>SUM(L292,N292,AF292,AH292,AJ292)</f>
        <v>93</v>
      </c>
      <c r="F292" s="24"/>
      <c r="G292" s="25"/>
      <c r="H292" s="81"/>
      <c r="I292" s="25"/>
      <c r="J292" s="24"/>
      <c r="K292" s="25"/>
      <c r="L292" s="74">
        <v>12</v>
      </c>
      <c r="M292" s="5">
        <v>14.866666666666667</v>
      </c>
      <c r="N292" s="4">
        <v>24</v>
      </c>
      <c r="O292" s="5">
        <v>18.266666666666666</v>
      </c>
      <c r="AF292" s="74">
        <v>24</v>
      </c>
      <c r="AG292" s="5">
        <v>16.733333333333334</v>
      </c>
      <c r="AH292" s="4">
        <v>18</v>
      </c>
      <c r="AI292" s="5">
        <v>16.857142857142858</v>
      </c>
      <c r="AJ292" s="74">
        <v>15</v>
      </c>
      <c r="AK292" s="5">
        <v>16.642857142857142</v>
      </c>
    </row>
    <row r="293" spans="1:39" ht="15" customHeight="1">
      <c r="A293" s="41">
        <v>7</v>
      </c>
      <c r="B293" s="40" t="s">
        <v>264</v>
      </c>
      <c r="C293" s="40"/>
      <c r="D293" s="21">
        <f>AVERAGE(O293,Q293,U293,AG293,AM293)</f>
        <v>16.458333333333336</v>
      </c>
      <c r="E293" s="22">
        <f>SUM(N293,P293,T293,AF293,AL293)</f>
        <v>93</v>
      </c>
      <c r="F293" s="24"/>
      <c r="G293" s="25"/>
      <c r="H293" s="81"/>
      <c r="I293" s="25"/>
      <c r="J293" s="24"/>
      <c r="K293" s="25"/>
      <c r="N293" s="4">
        <v>9</v>
      </c>
      <c r="O293" s="5">
        <v>16.733333333333334</v>
      </c>
      <c r="P293" s="74">
        <v>18</v>
      </c>
      <c r="Q293" s="5">
        <v>16</v>
      </c>
      <c r="T293" s="74">
        <v>27</v>
      </c>
      <c r="U293" s="5">
        <v>16.2</v>
      </c>
      <c r="AF293" s="74">
        <v>21</v>
      </c>
      <c r="AG293" s="5">
        <v>16.733333333333334</v>
      </c>
      <c r="AL293" s="4">
        <v>18</v>
      </c>
      <c r="AM293" s="5">
        <v>16.625</v>
      </c>
    </row>
    <row r="294" spans="1:39" ht="15" customHeight="1">
      <c r="A294" s="41">
        <v>8</v>
      </c>
      <c r="B294" s="40" t="s">
        <v>411</v>
      </c>
      <c r="C294" s="40"/>
      <c r="D294" s="21">
        <f>AVERAGE(Y294,AC294,AI294,AM294)</f>
        <v>17.246220238095241</v>
      </c>
      <c r="E294" s="22">
        <f>SUM(X294,AB294,AH294,AL294)</f>
        <v>78</v>
      </c>
      <c r="F294" s="24"/>
      <c r="G294" s="25"/>
      <c r="H294" s="81"/>
      <c r="I294" s="25"/>
      <c r="J294" s="24"/>
      <c r="K294" s="25"/>
      <c r="X294" s="74">
        <v>18</v>
      </c>
      <c r="Y294" s="5">
        <v>17.47</v>
      </c>
      <c r="AB294" s="74">
        <v>21</v>
      </c>
      <c r="AC294" s="5">
        <v>17.666666666666668</v>
      </c>
      <c r="AH294" s="4">
        <v>15</v>
      </c>
      <c r="AI294" s="5">
        <v>15.785714285714286</v>
      </c>
      <c r="AL294" s="4">
        <v>24</v>
      </c>
      <c r="AM294" s="5">
        <v>18.0625</v>
      </c>
    </row>
    <row r="295" spans="1:39" ht="15" customHeight="1">
      <c r="A295" s="41">
        <v>9</v>
      </c>
      <c r="B295" s="40" t="s">
        <v>308</v>
      </c>
      <c r="C295" s="40"/>
      <c r="D295" s="21">
        <f>AVERAGE(S295,Y295,AA295,AE295,AK295)</f>
        <v>15.967410714285712</v>
      </c>
      <c r="E295" s="22">
        <f>SUM(R295,X295,Z295,AD295,AJ295)</f>
        <v>69</v>
      </c>
      <c r="F295" s="24"/>
      <c r="G295" s="25"/>
      <c r="H295" s="81"/>
      <c r="I295" s="25"/>
      <c r="J295" s="24"/>
      <c r="K295" s="25"/>
      <c r="R295" s="4">
        <v>15</v>
      </c>
      <c r="S295" s="5">
        <v>14.8125</v>
      </c>
      <c r="X295" s="74">
        <v>15</v>
      </c>
      <c r="Y295" s="5">
        <v>16.2</v>
      </c>
      <c r="Z295" s="4">
        <v>15</v>
      </c>
      <c r="AA295" s="5">
        <v>18.285714285714285</v>
      </c>
      <c r="AD295" s="4">
        <v>24</v>
      </c>
      <c r="AE295" s="5">
        <v>14.571428571428571</v>
      </c>
    </row>
    <row r="296" spans="1:39" ht="15" customHeight="1">
      <c r="A296" s="41">
        <v>10</v>
      </c>
      <c r="B296" s="40" t="s">
        <v>145</v>
      </c>
      <c r="C296" s="40"/>
      <c r="D296" s="21">
        <f>AVERAGE(I296,M296,Q296,AK296)</f>
        <v>16.802222222222223</v>
      </c>
      <c r="E296" s="22">
        <f>SUM(H296,L296,P296,AJ296)</f>
        <v>63</v>
      </c>
      <c r="F296" s="24"/>
      <c r="G296" s="25"/>
      <c r="H296" s="81">
        <v>24</v>
      </c>
      <c r="I296" s="25">
        <v>17.77</v>
      </c>
      <c r="J296" s="24"/>
      <c r="K296" s="25"/>
      <c r="L296" s="74">
        <v>24</v>
      </c>
      <c r="M296" s="5">
        <v>18.066666666666666</v>
      </c>
      <c r="P296" s="74">
        <v>15</v>
      </c>
      <c r="Q296" s="5">
        <v>14.57</v>
      </c>
    </row>
    <row r="297" spans="1:39" ht="15" customHeight="1">
      <c r="A297" s="41">
        <v>11</v>
      </c>
      <c r="B297" s="40" t="s">
        <v>404</v>
      </c>
      <c r="C297" s="40"/>
      <c r="D297" s="21">
        <f>AVERAGE(AG297,AK297,AM297,AO297)</f>
        <v>14.126587301587302</v>
      </c>
      <c r="E297" s="22">
        <f>SUM(AF297,AJ297,AL297,AN297)</f>
        <v>48</v>
      </c>
      <c r="F297" s="24"/>
      <c r="G297" s="25"/>
      <c r="H297" s="81"/>
      <c r="I297" s="25"/>
      <c r="J297" s="24"/>
      <c r="K297" s="25"/>
      <c r="AF297" s="74">
        <v>15</v>
      </c>
      <c r="AG297" s="5">
        <v>9.9333333333333336</v>
      </c>
      <c r="AJ297" s="74">
        <v>18</v>
      </c>
      <c r="AK297" s="5">
        <v>17.071428571428573</v>
      </c>
      <c r="AL297" s="4">
        <v>15</v>
      </c>
      <c r="AM297" s="5">
        <v>15.375</v>
      </c>
    </row>
    <row r="298" spans="1:39" ht="15" customHeight="1">
      <c r="A298" s="41">
        <v>12</v>
      </c>
      <c r="B298" s="40" t="s">
        <v>307</v>
      </c>
      <c r="C298" s="40"/>
      <c r="D298" s="21">
        <f>AVERAGE(S298,AA298,AK298)</f>
        <v>18.598214285714285</v>
      </c>
      <c r="E298" s="22">
        <f>SUM(P298,R298,Z298,AJ298)</f>
        <v>42</v>
      </c>
      <c r="F298" s="24"/>
      <c r="G298" s="25"/>
      <c r="H298" s="81"/>
      <c r="I298" s="25"/>
      <c r="J298" s="24"/>
      <c r="K298" s="25"/>
      <c r="R298" s="4">
        <v>24</v>
      </c>
      <c r="S298" s="5">
        <v>18.625</v>
      </c>
      <c r="Z298" s="4">
        <v>18</v>
      </c>
      <c r="AA298" s="5">
        <v>18.571428571428573</v>
      </c>
    </row>
    <row r="299" spans="1:39" ht="15" customHeight="1">
      <c r="A299" s="41">
        <v>13</v>
      </c>
      <c r="B299" s="40" t="s">
        <v>349</v>
      </c>
      <c r="C299" s="40"/>
      <c r="D299" s="21">
        <f>AVERAGE(W299,Y299,AA299,AC299,AE299,AG299,AI299,AK299)</f>
        <v>10.4375</v>
      </c>
      <c r="E299" s="22">
        <f>SUM(V299,X299,Z299,AB299,AD299,AF299,AH299,AJ299)</f>
        <v>21</v>
      </c>
      <c r="F299" s="24"/>
      <c r="G299" s="25"/>
      <c r="H299" s="81"/>
      <c r="I299" s="25"/>
      <c r="J299" s="24"/>
      <c r="K299" s="25"/>
      <c r="V299" s="4">
        <v>21</v>
      </c>
      <c r="W299" s="5">
        <v>10.4375</v>
      </c>
    </row>
    <row r="300" spans="1:39" ht="15" customHeight="1">
      <c r="A300" s="41">
        <v>14</v>
      </c>
      <c r="B300" s="40" t="s">
        <v>263</v>
      </c>
      <c r="C300" s="40"/>
      <c r="D300" s="21">
        <f>AVERAGE(G300,I300,K300,M300,O300,Q300,S300,U300,W300,Y300,AA300,AC300,AE300,AG300,AI300,AK300)</f>
        <v>16.733333333333334</v>
      </c>
      <c r="E300" s="22">
        <f>SUM(F300,H300,J300,L300,N300,P300,R300,T300,V300,X300,Z300,AB300,AD300,AF300,AH300,AJ300)</f>
        <v>12</v>
      </c>
      <c r="F300" s="24"/>
      <c r="G300" s="25"/>
      <c r="H300" s="81"/>
      <c r="I300" s="25"/>
      <c r="J300" s="24"/>
      <c r="K300" s="25"/>
      <c r="N300" s="4">
        <v>12</v>
      </c>
      <c r="O300" s="5">
        <v>16.733333333333334</v>
      </c>
    </row>
    <row r="301" spans="1:39" ht="15" customHeight="1">
      <c r="A301" s="41">
        <v>15</v>
      </c>
      <c r="B301" s="40" t="s">
        <v>360</v>
      </c>
      <c r="C301" s="40"/>
      <c r="D301" s="21">
        <f>AVERAGE(Y301,AA301,AC301,AE301,AG301,AI301,AK301)</f>
        <v>16.07</v>
      </c>
      <c r="E301" s="22">
        <f>SUM(X301,Z301,AB301,AD301,AF301,AH301,AJ301)</f>
        <v>12</v>
      </c>
      <c r="F301" s="24"/>
      <c r="G301" s="25"/>
      <c r="H301" s="81"/>
      <c r="I301" s="25"/>
      <c r="J301" s="24"/>
      <c r="K301" s="25"/>
      <c r="X301" s="74">
        <v>12</v>
      </c>
      <c r="Y301" s="5">
        <v>16.07</v>
      </c>
    </row>
    <row r="302" spans="1:39" ht="15" customHeight="1">
      <c r="A302" s="41">
        <v>16</v>
      </c>
      <c r="B302" s="40" t="s">
        <v>309</v>
      </c>
      <c r="C302" s="40"/>
      <c r="D302" s="21">
        <f>AVERAGE(G302,I302,K302,M302,O302,Q302,S302,U302,W302,Y302,AA302,AC302,AE302,AG302,AI302,AK302)</f>
        <v>14.1875</v>
      </c>
      <c r="E302" s="22">
        <f>SUM(F302,H302,J302,L302,N302,P302,R302,T302,V302,X302,Z302,AB302,AD302,AF302,AH302,AJ302)</f>
        <v>12</v>
      </c>
      <c r="F302" s="24"/>
      <c r="G302" s="25"/>
      <c r="H302" s="81"/>
      <c r="I302" s="25"/>
      <c r="J302" s="24"/>
      <c r="K302" s="25"/>
      <c r="R302" s="4">
        <v>12</v>
      </c>
      <c r="S302" s="5">
        <v>14.1875</v>
      </c>
    </row>
    <row r="303" spans="1:39" ht="15" customHeight="1">
      <c r="A303" s="41">
        <v>17</v>
      </c>
      <c r="B303" s="40" t="s">
        <v>265</v>
      </c>
      <c r="C303" s="40"/>
      <c r="D303" s="21">
        <f>AVERAGE(G303,I303,K303,M303,O303,Q303,S303,U303,W303,Y303,AA303,AC303,AE303,AG303,AI303,AK303)</f>
        <v>15.533333333333333</v>
      </c>
      <c r="E303" s="22">
        <f>SUM(F303,H303,J303,L303,N303,P303,R303,T303,V303,X303,Z303,AB303,AD303,AF303,AH303,AJ303)</f>
        <v>6</v>
      </c>
      <c r="F303" s="24"/>
      <c r="G303" s="25"/>
      <c r="H303" s="81"/>
      <c r="I303" s="25"/>
      <c r="J303" s="24"/>
      <c r="K303" s="25"/>
      <c r="N303" s="4">
        <v>6</v>
      </c>
      <c r="O303" s="5">
        <v>15.533333333333333</v>
      </c>
    </row>
    <row r="304" spans="1:39" ht="15" customHeight="1">
      <c r="A304" s="41"/>
      <c r="B304" s="40"/>
      <c r="C304" s="40"/>
      <c r="D304" s="21">
        <f>AVERAGE(G304,I304,K304,M304,O304,Q304,S304,U304,W304,Y304,AA304,AC304,AE304,AG304,AI304,AK304,AM304,AO304)</f>
        <v>0</v>
      </c>
      <c r="E304" s="22">
        <f>SUM(F304,H304,J304,L304,N304,P304,R304,T304,V304,X304,Z304,AB304,AD304,AF304,AH304,AJ304,AL304,AN304)</f>
        <v>0</v>
      </c>
      <c r="F304" s="24"/>
      <c r="G304" s="25">
        <v>0</v>
      </c>
      <c r="H304" s="81"/>
      <c r="I304" s="25"/>
      <c r="J304" s="24"/>
      <c r="K304" s="25"/>
    </row>
    <row r="305" spans="1:41" s="7" customFormat="1" ht="15" customHeight="1" thickBot="1">
      <c r="A305" s="46"/>
      <c r="B305" s="47"/>
      <c r="C305" s="47"/>
      <c r="D305" s="56"/>
      <c r="E305" s="47"/>
      <c r="F305" s="31"/>
      <c r="G305" s="32"/>
      <c r="H305" s="82"/>
      <c r="I305" s="32"/>
      <c r="J305" s="31"/>
      <c r="K305" s="32"/>
      <c r="L305" s="76"/>
      <c r="M305" s="10"/>
      <c r="N305" s="9"/>
      <c r="O305" s="10"/>
      <c r="P305" s="76"/>
      <c r="Q305" s="10"/>
      <c r="R305" s="9"/>
      <c r="S305" s="10"/>
      <c r="T305" s="76"/>
      <c r="U305" s="10"/>
      <c r="V305" s="9"/>
      <c r="W305" s="10"/>
      <c r="X305" s="76"/>
      <c r="Y305" s="10"/>
      <c r="Z305" s="9"/>
      <c r="AA305" s="10"/>
      <c r="AB305" s="76"/>
      <c r="AC305" s="10"/>
      <c r="AD305" s="9"/>
      <c r="AE305" s="10"/>
      <c r="AF305" s="76"/>
      <c r="AG305" s="10"/>
      <c r="AH305" s="9"/>
      <c r="AI305" s="10"/>
      <c r="AJ305" s="76"/>
      <c r="AK305" s="10"/>
      <c r="AL305" s="9"/>
      <c r="AM305" s="10"/>
      <c r="AN305" s="76"/>
      <c r="AO305" s="98"/>
    </row>
    <row r="306" spans="1:41" s="18" customFormat="1" ht="15" customHeight="1" thickTop="1">
      <c r="A306" s="14" t="s">
        <v>20</v>
      </c>
      <c r="B306" s="55" t="s">
        <v>5</v>
      </c>
      <c r="C306" s="55"/>
      <c r="D306" s="13" t="s">
        <v>33</v>
      </c>
      <c r="E306" s="11" t="s">
        <v>1</v>
      </c>
      <c r="F306" s="14"/>
      <c r="G306" s="15"/>
      <c r="H306" s="14"/>
      <c r="I306" s="15"/>
      <c r="J306" s="14"/>
      <c r="K306" s="15"/>
      <c r="L306" s="16"/>
      <c r="M306" s="17"/>
      <c r="N306" s="16"/>
      <c r="O306" s="17"/>
      <c r="P306" s="16"/>
      <c r="Q306" s="17"/>
      <c r="R306" s="16"/>
      <c r="S306" s="17"/>
      <c r="T306" s="16"/>
      <c r="U306" s="17"/>
      <c r="V306" s="16"/>
      <c r="W306" s="17"/>
      <c r="X306" s="16"/>
      <c r="Y306" s="17"/>
      <c r="Z306" s="16"/>
      <c r="AA306" s="17"/>
      <c r="AB306" s="16"/>
      <c r="AC306" s="17"/>
      <c r="AD306" s="16"/>
      <c r="AE306" s="17"/>
      <c r="AF306" s="16"/>
      <c r="AG306" s="17"/>
      <c r="AH306" s="16"/>
      <c r="AI306" s="17"/>
      <c r="AJ306" s="16"/>
      <c r="AK306" s="17"/>
      <c r="AL306" s="16"/>
      <c r="AM306" s="17"/>
      <c r="AN306" s="16"/>
      <c r="AO306" s="99"/>
    </row>
    <row r="307" spans="1:41" ht="15" customHeight="1">
      <c r="A307" s="41">
        <v>1</v>
      </c>
      <c r="B307" s="40" t="s">
        <v>21</v>
      </c>
      <c r="C307" s="40"/>
      <c r="D307" s="21">
        <f>AVERAGE(G307,K307,U307,W307,Y307)</f>
        <v>5.9716249999999995</v>
      </c>
      <c r="E307" s="22">
        <f>SUM(F307,J307,T307,V307,X307)</f>
        <v>150</v>
      </c>
      <c r="F307" s="24">
        <v>30</v>
      </c>
      <c r="G307" s="25">
        <v>5.703125</v>
      </c>
      <c r="H307" s="81"/>
      <c r="I307" s="25"/>
      <c r="J307" s="24">
        <v>30</v>
      </c>
      <c r="K307" s="25">
        <v>5.86</v>
      </c>
      <c r="N307" s="4">
        <v>30</v>
      </c>
      <c r="O307" s="5">
        <v>4.2333333333333334</v>
      </c>
      <c r="P307" s="74">
        <v>30</v>
      </c>
      <c r="Q307" s="5">
        <v>5.09</v>
      </c>
      <c r="T307" s="74">
        <v>30</v>
      </c>
      <c r="U307" s="5">
        <v>5.7</v>
      </c>
      <c r="V307" s="4">
        <v>30</v>
      </c>
      <c r="W307" s="5">
        <v>5.875</v>
      </c>
      <c r="X307" s="74">
        <v>30</v>
      </c>
      <c r="Y307" s="5">
        <v>6.72</v>
      </c>
      <c r="AD307" s="4">
        <v>30</v>
      </c>
      <c r="AE307" s="5">
        <v>5.4821428571428568</v>
      </c>
      <c r="AF307" s="74">
        <v>30</v>
      </c>
      <c r="AG307" s="5">
        <v>5.0166666666666666</v>
      </c>
      <c r="AH307" s="4">
        <v>30</v>
      </c>
      <c r="AI307" s="5">
        <v>5.1964285714285712</v>
      </c>
    </row>
    <row r="308" spans="1:41" ht="15" customHeight="1">
      <c r="A308" s="41">
        <v>2</v>
      </c>
      <c r="B308" s="40" t="s">
        <v>245</v>
      </c>
      <c r="C308" s="40"/>
      <c r="D308" s="21">
        <f>AVERAGE(M308,Q308,S308,AA308,AE308,AG308,AI308,AK308)</f>
        <v>3.4696666666666665</v>
      </c>
      <c r="E308" s="22">
        <f>SUM(L308,P308,R308,Z308,AD308,AF308,AH308,AJ308)</f>
        <v>141</v>
      </c>
      <c r="F308" s="24"/>
      <c r="G308" s="25"/>
      <c r="H308" s="81"/>
      <c r="I308" s="25"/>
      <c r="J308" s="24"/>
      <c r="K308" s="25"/>
      <c r="L308" s="74">
        <v>30</v>
      </c>
      <c r="M308" s="5">
        <v>3.7333333333333334</v>
      </c>
      <c r="P308" s="74">
        <v>27</v>
      </c>
      <c r="Q308" s="5">
        <v>3.49</v>
      </c>
      <c r="R308" s="4">
        <v>27</v>
      </c>
      <c r="S308" s="5">
        <v>2.125</v>
      </c>
      <c r="Z308" s="4">
        <v>30</v>
      </c>
      <c r="AA308" s="5">
        <v>3.7321428571428572</v>
      </c>
      <c r="AD308" s="4">
        <v>27</v>
      </c>
      <c r="AE308" s="5">
        <v>4.2678571428571432</v>
      </c>
    </row>
    <row r="309" spans="1:41" ht="15" customHeight="1">
      <c r="A309" s="41">
        <v>3</v>
      </c>
      <c r="B309" s="40" t="s">
        <v>310</v>
      </c>
      <c r="C309" s="40"/>
      <c r="D309" s="21">
        <f>AVERAGE(S309,AA309,AC309,AE309,AG309,AI309,AK309)</f>
        <v>2.8549107142857144</v>
      </c>
      <c r="E309" s="22">
        <f>SUM(R309,Z309,AB309,AD309,AF309,AH309,AJ309)</f>
        <v>57</v>
      </c>
      <c r="F309" s="24"/>
      <c r="G309" s="25"/>
      <c r="H309" s="81"/>
      <c r="I309" s="25"/>
      <c r="J309" s="24"/>
      <c r="K309" s="25"/>
      <c r="R309" s="4">
        <v>30</v>
      </c>
      <c r="S309" s="5">
        <v>2.40625</v>
      </c>
      <c r="Z309" s="4">
        <v>27</v>
      </c>
      <c r="AA309" s="5">
        <v>3.3035714285714284</v>
      </c>
    </row>
    <row r="310" spans="1:41" ht="15" customHeight="1">
      <c r="A310" s="41">
        <v>4</v>
      </c>
      <c r="B310" s="40" t="s">
        <v>211</v>
      </c>
      <c r="C310" s="40"/>
      <c r="D310" s="21">
        <f>AVERAGE(G310,I310,K310,M310,O310,Q310,S310,U310,W310,Y310,AA310,AC310,AE310,AG310,AI310,AK310)</f>
        <v>4.2666666666666666</v>
      </c>
      <c r="E310" s="22">
        <f>SUM(F310,H310,J310,L310,N310,P310,R310,T310,V310,X310,Z310,AB310,AD310,AF310,AH310,AJ310)</f>
        <v>27</v>
      </c>
      <c r="F310" s="24"/>
      <c r="G310" s="25"/>
      <c r="H310" s="81"/>
      <c r="I310" s="25"/>
      <c r="J310" s="24">
        <v>27</v>
      </c>
      <c r="K310" s="25">
        <v>4.2666666666666666</v>
      </c>
    </row>
    <row r="311" spans="1:41" ht="15" customHeight="1">
      <c r="A311" s="41">
        <v>5</v>
      </c>
      <c r="B311" s="40" t="s">
        <v>28</v>
      </c>
      <c r="C311" s="40"/>
      <c r="D311" s="21">
        <f>AVERAGE(G311,I311,K311,M311,O311,Q311,S311,U311,W311,Y311,AA311,AC311,AE311,AG311,AI311,AK311)</f>
        <v>3</v>
      </c>
      <c r="E311" s="22">
        <f>SUM(F311,H311,J311,L311,N311,P311,R311,T311,V311,X311,Z311,AB311,AD311,AF311,AH311,AJ311)</f>
        <v>27</v>
      </c>
      <c r="F311" s="24">
        <v>27</v>
      </c>
      <c r="G311" s="25">
        <v>3</v>
      </c>
      <c r="H311" s="81"/>
      <c r="I311" s="25"/>
      <c r="J311" s="24"/>
      <c r="K311" s="25"/>
    </row>
    <row r="312" spans="1:41" ht="15" customHeight="1">
      <c r="A312" s="41">
        <v>6</v>
      </c>
      <c r="B312" s="40" t="s">
        <v>378</v>
      </c>
      <c r="C312" s="40"/>
      <c r="D312" s="21">
        <f>AVERAGE(G312,I312,K312,M312,O312,Q312,S312,U312,W312,Y312,AA312,AC312,AE312,AG312,AI312,AK312)</f>
        <v>2.6428571428571428</v>
      </c>
      <c r="E312" s="22">
        <f>SUM(F312,H312,J312,L312,N312,P312,R312,T312,V312,X312,Z312,AB312,AD312,AF312,AH312,AJ312)</f>
        <v>24</v>
      </c>
      <c r="F312" s="24"/>
      <c r="G312" s="25"/>
      <c r="H312" s="81"/>
      <c r="I312" s="25"/>
      <c r="J312" s="24"/>
      <c r="K312" s="25"/>
      <c r="Z312" s="4">
        <v>24</v>
      </c>
      <c r="AA312" s="5">
        <v>2.6428571428571428</v>
      </c>
    </row>
    <row r="313" spans="1:41" ht="15" customHeight="1">
      <c r="A313" s="41">
        <v>7</v>
      </c>
      <c r="B313" s="40" t="s">
        <v>285</v>
      </c>
      <c r="C313" s="40"/>
      <c r="D313" s="21">
        <f>AVERAGE(G313,I313,K313,M313,O313,Q313,S313,U313,W313,Y313,AA313,AC313,AE313,AG313,AI313,AK313)</f>
        <v>2.09</v>
      </c>
      <c r="E313" s="22">
        <f>SUM(F313,H313,J313,L313,N313,P313,R313,T313,V313,X313,Z313,AB313,AD313,AF313,AH313,AJ313)</f>
        <v>24</v>
      </c>
      <c r="F313" s="24"/>
      <c r="G313" s="25"/>
      <c r="H313" s="81"/>
      <c r="I313" s="25"/>
      <c r="J313" s="24"/>
      <c r="K313" s="25"/>
      <c r="P313" s="74">
        <v>24</v>
      </c>
      <c r="Q313" s="5">
        <v>2.09</v>
      </c>
    </row>
    <row r="314" spans="1:41" ht="15" customHeight="1">
      <c r="A314" s="41"/>
      <c r="B314" s="40"/>
      <c r="C314" s="40"/>
      <c r="D314" s="21">
        <f>AVERAGE(G314,I314,K314,M314,O314,Q314,S314,U314,W314,Y314,AA314,AC314,AE314,AG314,AI314,AK314,AM314,AO314)</f>
        <v>0</v>
      </c>
      <c r="E314" s="22">
        <f>SUM(F314,H314,J314,L314,N314,P314,R314,T314,V314,X314,Z314,AB314,AD314,AF314,AH314,AJ314,AL314,AN314)</f>
        <v>0</v>
      </c>
      <c r="F314" s="24"/>
      <c r="G314" s="25">
        <v>0</v>
      </c>
      <c r="H314" s="81"/>
      <c r="I314" s="25"/>
      <c r="J314" s="24"/>
      <c r="K314" s="25"/>
    </row>
    <row r="315" spans="1:41" s="64" customFormat="1" ht="15" customHeight="1">
      <c r="A315" s="57"/>
      <c r="B315" s="58"/>
      <c r="C315" s="58"/>
      <c r="D315" s="59"/>
      <c r="E315" s="58"/>
      <c r="F315" s="60"/>
      <c r="G315" s="61"/>
      <c r="H315" s="84"/>
      <c r="I315" s="61"/>
      <c r="J315" s="60"/>
      <c r="K315" s="61"/>
      <c r="L315" s="85"/>
      <c r="M315" s="63"/>
      <c r="N315" s="62"/>
      <c r="O315" s="63"/>
      <c r="P315" s="85"/>
      <c r="Q315" s="63"/>
      <c r="R315" s="62"/>
      <c r="S315" s="63"/>
      <c r="T315" s="85"/>
      <c r="U315" s="63"/>
      <c r="V315" s="62"/>
      <c r="W315" s="63"/>
      <c r="X315" s="85"/>
      <c r="Y315" s="63"/>
      <c r="Z315" s="62"/>
      <c r="AA315" s="63"/>
      <c r="AB315" s="85"/>
      <c r="AC315" s="63"/>
      <c r="AD315" s="62"/>
      <c r="AE315" s="63"/>
      <c r="AF315" s="85"/>
      <c r="AG315" s="63"/>
      <c r="AH315" s="62"/>
      <c r="AI315" s="63"/>
      <c r="AJ315" s="85"/>
      <c r="AK315" s="63"/>
      <c r="AL315" s="62"/>
      <c r="AM315" s="63"/>
      <c r="AN315" s="85"/>
      <c r="AO315" s="100"/>
    </row>
    <row r="316" spans="1:41" ht="15" customHeight="1">
      <c r="A316" s="41">
        <v>1</v>
      </c>
      <c r="B316" s="40" t="s">
        <v>147</v>
      </c>
      <c r="C316" s="40"/>
      <c r="D316" s="21">
        <f>AVERAGE(I316,U316,Y316,AC316,AI316)</f>
        <v>6.8827619047619049</v>
      </c>
      <c r="E316" s="22">
        <f>SUM(H316,T316,X316,AB316,AH316)</f>
        <v>150</v>
      </c>
      <c r="F316" s="24"/>
      <c r="G316" s="25"/>
      <c r="H316" s="81">
        <v>30</v>
      </c>
      <c r="I316" s="25">
        <v>7.01</v>
      </c>
      <c r="J316" s="24"/>
      <c r="K316" s="25"/>
      <c r="R316" s="4">
        <v>27</v>
      </c>
      <c r="S316" s="5">
        <v>5.796875</v>
      </c>
      <c r="T316" s="74">
        <v>30</v>
      </c>
      <c r="U316" s="5">
        <v>6.95</v>
      </c>
      <c r="V316" s="4">
        <v>30</v>
      </c>
      <c r="W316" s="5">
        <v>6.34375</v>
      </c>
      <c r="X316" s="74">
        <v>30</v>
      </c>
      <c r="Y316" s="5">
        <v>7.03</v>
      </c>
      <c r="AB316" s="74">
        <v>30</v>
      </c>
      <c r="AC316" s="5">
        <v>6.8166666666666664</v>
      </c>
      <c r="AH316" s="4">
        <v>30</v>
      </c>
      <c r="AI316" s="5">
        <v>6.6071428571428568</v>
      </c>
      <c r="AL316" s="4">
        <v>30</v>
      </c>
      <c r="AM316" s="5">
        <v>6.484375</v>
      </c>
    </row>
    <row r="317" spans="1:41" ht="15" customHeight="1">
      <c r="A317" s="41">
        <v>2</v>
      </c>
      <c r="B317" s="40" t="s">
        <v>148</v>
      </c>
      <c r="C317" s="40"/>
      <c r="D317" s="21">
        <f>AVERAGE(K317,Q317,AC317,AE317,AG317)</f>
        <v>6.0439523809523807</v>
      </c>
      <c r="E317" s="22">
        <f>SUM(J317,P317,AB317,AD317,AF317)</f>
        <v>147</v>
      </c>
      <c r="F317" s="24"/>
      <c r="G317" s="25"/>
      <c r="H317" s="81">
        <v>27</v>
      </c>
      <c r="I317" s="25">
        <v>5.8</v>
      </c>
      <c r="J317" s="24">
        <v>30</v>
      </c>
      <c r="K317" s="25">
        <v>5.583333333333333</v>
      </c>
      <c r="L317" s="74">
        <v>21</v>
      </c>
      <c r="M317" s="5">
        <v>4.2666666666666666</v>
      </c>
      <c r="N317" s="4">
        <v>18</v>
      </c>
      <c r="O317" s="5">
        <v>5.4666666666666668</v>
      </c>
      <c r="P317" s="74">
        <v>30</v>
      </c>
      <c r="Q317" s="5">
        <v>6.09</v>
      </c>
      <c r="R317" s="4">
        <v>21</v>
      </c>
      <c r="S317" s="5">
        <v>5.46875</v>
      </c>
      <c r="X317" s="74">
        <v>24</v>
      </c>
      <c r="Y317" s="5">
        <v>6.53</v>
      </c>
      <c r="Z317" s="4">
        <v>27</v>
      </c>
      <c r="AA317" s="5">
        <v>5.9642857142857144</v>
      </c>
      <c r="AB317" s="74">
        <v>27</v>
      </c>
      <c r="AC317" s="5">
        <v>6.1166666666666663</v>
      </c>
      <c r="AD317" s="4">
        <v>30</v>
      </c>
      <c r="AE317" s="5">
        <v>6.1964285714285712</v>
      </c>
      <c r="AF317" s="74">
        <v>30</v>
      </c>
      <c r="AG317" s="5">
        <v>6.2333333333333334</v>
      </c>
      <c r="AH317" s="4">
        <v>24</v>
      </c>
      <c r="AI317" s="5">
        <v>5.3571428571428568</v>
      </c>
    </row>
    <row r="318" spans="1:41" ht="15" customHeight="1">
      <c r="A318" s="41">
        <v>3</v>
      </c>
      <c r="B318" s="40" t="s">
        <v>13</v>
      </c>
      <c r="C318" s="40"/>
      <c r="D318" s="21">
        <f>AVERAGE(G318,M318,O318,W318,AM318)</f>
        <v>5.6914583333333333</v>
      </c>
      <c r="E318" s="22">
        <f>SUM(F318,L318,N318,V318,AL318)</f>
        <v>144</v>
      </c>
      <c r="F318" s="24">
        <v>30</v>
      </c>
      <c r="G318" s="25">
        <v>4.96875</v>
      </c>
      <c r="H318" s="81">
        <v>24</v>
      </c>
      <c r="I318" s="25">
        <v>5.26</v>
      </c>
      <c r="J318" s="24">
        <v>21</v>
      </c>
      <c r="K318" s="25">
        <v>4.5333333333333332</v>
      </c>
      <c r="L318" s="74">
        <v>30</v>
      </c>
      <c r="M318" s="5">
        <v>5.2666666666666666</v>
      </c>
      <c r="N318" s="4">
        <v>30</v>
      </c>
      <c r="O318" s="5">
        <v>6.05</v>
      </c>
      <c r="P318" s="74">
        <v>27</v>
      </c>
      <c r="Q318" s="5">
        <v>5.67</v>
      </c>
      <c r="R318" s="4">
        <v>9</v>
      </c>
      <c r="S318" s="5">
        <v>4.796875</v>
      </c>
      <c r="V318" s="4">
        <v>27</v>
      </c>
      <c r="W318" s="5">
        <v>6.125</v>
      </c>
      <c r="AB318" s="74">
        <v>21</v>
      </c>
      <c r="AC318" s="5">
        <v>5.45</v>
      </c>
      <c r="AH318" s="4">
        <v>27</v>
      </c>
      <c r="AI318" s="5">
        <v>5.8214285714285712</v>
      </c>
      <c r="AL318" s="4">
        <v>27</v>
      </c>
      <c r="AM318" s="5">
        <v>6.046875</v>
      </c>
    </row>
    <row r="319" spans="1:41" ht="15" customHeight="1">
      <c r="A319" s="41">
        <v>4</v>
      </c>
      <c r="B319" s="40" t="s">
        <v>149</v>
      </c>
      <c r="C319" s="40"/>
      <c r="D319" s="21">
        <f>AVERAGE(I319,K319,M319,U319,Y319)</f>
        <v>5.4173333333333327</v>
      </c>
      <c r="E319" s="22">
        <f>SUM(H319,J319,L319,T319,X319)</f>
        <v>126</v>
      </c>
      <c r="F319" s="24"/>
      <c r="G319" s="25"/>
      <c r="H319" s="81">
        <v>21</v>
      </c>
      <c r="I319" s="25">
        <v>4.4400000000000004</v>
      </c>
      <c r="J319" s="24">
        <v>24</v>
      </c>
      <c r="K319" s="25">
        <v>4.8499999999999996</v>
      </c>
      <c r="L319" s="74">
        <v>27</v>
      </c>
      <c r="M319" s="5">
        <v>4.95</v>
      </c>
      <c r="N319" s="4">
        <v>15</v>
      </c>
      <c r="O319" s="5">
        <v>5</v>
      </c>
      <c r="T319" s="74">
        <v>27</v>
      </c>
      <c r="U319" s="5">
        <v>6.2166666666666668</v>
      </c>
      <c r="V319" s="4">
        <v>18</v>
      </c>
      <c r="W319" s="5">
        <v>5.1875</v>
      </c>
      <c r="X319" s="74">
        <v>27</v>
      </c>
      <c r="Y319" s="5">
        <v>6.63</v>
      </c>
    </row>
    <row r="320" spans="1:41" ht="15" customHeight="1">
      <c r="A320" s="41">
        <v>5</v>
      </c>
      <c r="B320" s="40" t="s">
        <v>22</v>
      </c>
      <c r="C320" s="40"/>
      <c r="D320" s="21">
        <f>AVERAGE(K320,O320,AC320,AK320,AM320)</f>
        <v>5.2081249999999999</v>
      </c>
      <c r="E320" s="22">
        <f>SUM(J320,N320,AB320,AJ320,AL320)</f>
        <v>126</v>
      </c>
      <c r="F320" s="24">
        <v>24</v>
      </c>
      <c r="G320" s="25">
        <v>4.515625</v>
      </c>
      <c r="H320" s="81"/>
      <c r="I320" s="25"/>
      <c r="J320" s="24">
        <v>27</v>
      </c>
      <c r="K320" s="25">
        <v>5.3</v>
      </c>
      <c r="N320" s="4">
        <v>24</v>
      </c>
      <c r="O320" s="5">
        <v>5.65</v>
      </c>
      <c r="R320" s="4">
        <v>6</v>
      </c>
      <c r="S320" s="5">
        <v>4.703125</v>
      </c>
      <c r="V320" s="4">
        <v>21</v>
      </c>
      <c r="W320" s="5">
        <v>5.234375</v>
      </c>
      <c r="AB320" s="74">
        <v>24</v>
      </c>
      <c r="AC320" s="5">
        <v>5.7</v>
      </c>
      <c r="AH320" s="4">
        <v>18</v>
      </c>
      <c r="AI320" s="5">
        <v>4.5892857142857144</v>
      </c>
      <c r="AJ320" s="74">
        <v>27</v>
      </c>
      <c r="AK320" s="5">
        <v>4.5</v>
      </c>
      <c r="AL320" s="4">
        <v>24</v>
      </c>
      <c r="AM320" s="5">
        <v>4.890625</v>
      </c>
    </row>
    <row r="321" spans="1:39" ht="15" customHeight="1">
      <c r="A321" s="41">
        <v>6</v>
      </c>
      <c r="B321" s="40" t="s">
        <v>29</v>
      </c>
      <c r="C321" s="40"/>
      <c r="D321" s="21">
        <f>AVERAGE(G321,M321,AG321,AK321,AM321)</f>
        <v>3.9774702380952385</v>
      </c>
      <c r="E321" s="22">
        <f>SUM(F321,L321,AF321,AJ321,AL321)</f>
        <v>111</v>
      </c>
      <c r="F321" s="24">
        <v>21</v>
      </c>
      <c r="G321" s="25">
        <v>4.203125</v>
      </c>
      <c r="H321" s="81"/>
      <c r="I321" s="25"/>
      <c r="J321" s="24"/>
      <c r="K321" s="25"/>
      <c r="L321" s="74">
        <v>24</v>
      </c>
      <c r="M321" s="5">
        <v>4.55</v>
      </c>
      <c r="N321" s="4">
        <v>9</v>
      </c>
      <c r="O321" s="5">
        <v>3.6166666666666667</v>
      </c>
      <c r="P321" s="74">
        <v>15</v>
      </c>
      <c r="Q321" s="5">
        <v>3.84</v>
      </c>
      <c r="R321" s="4">
        <v>0</v>
      </c>
      <c r="S321" s="5">
        <v>2.9375</v>
      </c>
      <c r="V321" s="4">
        <v>15</v>
      </c>
      <c r="W321" s="5">
        <v>4.171875</v>
      </c>
      <c r="AF321" s="74">
        <v>24</v>
      </c>
      <c r="AG321" s="5">
        <v>4.4333333333333336</v>
      </c>
      <c r="AH321" s="4">
        <v>15</v>
      </c>
      <c r="AI321" s="5">
        <v>3.0714285714285716</v>
      </c>
      <c r="AJ321" s="74">
        <v>24</v>
      </c>
      <c r="AK321" s="5">
        <v>3.2321428571428572</v>
      </c>
      <c r="AL321" s="4">
        <v>18</v>
      </c>
      <c r="AM321" s="5">
        <v>3.46875</v>
      </c>
    </row>
    <row r="322" spans="1:39" ht="15" customHeight="1">
      <c r="A322" s="41">
        <v>7</v>
      </c>
      <c r="B322" s="40" t="s">
        <v>128</v>
      </c>
      <c r="C322" s="40"/>
      <c r="D322" s="21">
        <f>AVERAGE(Q322,U322,AG322,AI322)</f>
        <v>4.9551785714285712</v>
      </c>
      <c r="E322" s="22">
        <f>SUM(P322,T322,AF322,AH322)</f>
        <v>90</v>
      </c>
      <c r="F322" s="24"/>
      <c r="G322" s="25"/>
      <c r="H322" s="81"/>
      <c r="I322" s="25"/>
      <c r="J322" s="24"/>
      <c r="K322" s="25"/>
      <c r="P322" s="74">
        <v>24</v>
      </c>
      <c r="Q322" s="5">
        <v>4.96</v>
      </c>
      <c r="T322" s="74">
        <v>18</v>
      </c>
      <c r="U322" s="5">
        <v>4.6166666666666663</v>
      </c>
      <c r="AF322" s="74">
        <v>27</v>
      </c>
      <c r="AG322" s="5">
        <v>5.333333333333333</v>
      </c>
      <c r="AH322" s="4">
        <v>21</v>
      </c>
      <c r="AI322" s="5">
        <v>4.9107142857142856</v>
      </c>
    </row>
    <row r="323" spans="1:39" ht="15" customHeight="1">
      <c r="A323" s="41">
        <v>8</v>
      </c>
      <c r="B323" s="40" t="s">
        <v>311</v>
      </c>
      <c r="C323" s="40"/>
      <c r="D323" s="21">
        <f>AVERAGE(S323,AA323,AK323)</f>
        <v>6.8136160714285712</v>
      </c>
      <c r="E323" s="22">
        <f>SUM(R323,Z323,AJ323)</f>
        <v>60</v>
      </c>
      <c r="F323" s="24"/>
      <c r="G323" s="25"/>
      <c r="H323" s="81"/>
      <c r="I323" s="25"/>
      <c r="J323" s="24"/>
      <c r="K323" s="25"/>
      <c r="R323" s="4">
        <v>30</v>
      </c>
      <c r="S323" s="5">
        <v>6.859375</v>
      </c>
      <c r="Z323" s="4">
        <v>30</v>
      </c>
      <c r="AA323" s="5">
        <v>6.7678571428571432</v>
      </c>
    </row>
    <row r="324" spans="1:39" ht="15" customHeight="1">
      <c r="A324" s="41">
        <v>9</v>
      </c>
      <c r="B324" s="40" t="s">
        <v>213</v>
      </c>
      <c r="C324" s="40"/>
      <c r="D324" s="21">
        <f>AVERAGE(K324,Q324,U324,AK324)</f>
        <v>4.5166666666666666</v>
      </c>
      <c r="E324" s="22">
        <f>SUM(J324,P324,T324,AJ324)</f>
        <v>57</v>
      </c>
      <c r="F324" s="24"/>
      <c r="G324" s="25"/>
      <c r="H324" s="81"/>
      <c r="I324" s="25"/>
      <c r="J324" s="24">
        <v>15</v>
      </c>
      <c r="K324" s="25">
        <v>3.9833333333333334</v>
      </c>
      <c r="P324" s="74">
        <v>21</v>
      </c>
      <c r="Q324" s="5">
        <v>4.9000000000000004</v>
      </c>
      <c r="T324" s="74">
        <v>21</v>
      </c>
      <c r="U324" s="5">
        <v>4.666666666666667</v>
      </c>
    </row>
    <row r="325" spans="1:39" ht="15" customHeight="1">
      <c r="A325" s="41">
        <v>10</v>
      </c>
      <c r="B325" s="40" t="s">
        <v>266</v>
      </c>
      <c r="C325" s="40"/>
      <c r="D325" s="21">
        <f>AVERAGE(G325,I325,K325,M325,O325,Q325,S325,U325,W325,Y325,AA325,AC325,AE325,AG325,AI325,AK325)</f>
        <v>5.6166666666666671</v>
      </c>
      <c r="E325" s="22">
        <f>SUM(F325,H325,J325,L325,N325,P325,R325,T325,V325,X325,Z325,AB325,AD325,AF325,AH325,AJ325)</f>
        <v>45</v>
      </c>
      <c r="F325" s="24"/>
      <c r="G325" s="25"/>
      <c r="H325" s="81"/>
      <c r="I325" s="25"/>
      <c r="J325" s="24"/>
      <c r="K325" s="25"/>
      <c r="N325" s="4">
        <v>21</v>
      </c>
      <c r="O325" s="5">
        <v>5.4833333333333334</v>
      </c>
      <c r="R325" s="4">
        <v>24</v>
      </c>
      <c r="S325" s="5">
        <v>5.75</v>
      </c>
    </row>
    <row r="326" spans="1:39" ht="15" customHeight="1">
      <c r="A326" s="41">
        <v>11</v>
      </c>
      <c r="B326" s="40" t="s">
        <v>405</v>
      </c>
      <c r="C326" s="40"/>
      <c r="D326" s="21">
        <f>AVERAGE(AG326,AM326,AO326)</f>
        <v>3.6031249999999999</v>
      </c>
      <c r="E326" s="22">
        <f>SUM(AF326,AL326,AN326)</f>
        <v>42</v>
      </c>
      <c r="F326" s="24"/>
      <c r="G326" s="25"/>
      <c r="H326" s="81"/>
      <c r="I326" s="25"/>
      <c r="J326" s="24"/>
      <c r="K326" s="25"/>
      <c r="AF326" s="74">
        <v>21</v>
      </c>
      <c r="AG326" s="5">
        <v>3.55</v>
      </c>
      <c r="AL326" s="4">
        <v>21</v>
      </c>
      <c r="AM326" s="5">
        <v>3.65625</v>
      </c>
    </row>
    <row r="327" spans="1:39" ht="15" customHeight="1">
      <c r="A327" s="41">
        <v>12</v>
      </c>
      <c r="B327" s="40" t="s">
        <v>212</v>
      </c>
      <c r="C327" s="40"/>
      <c r="D327" s="21">
        <f>AVERAGE(,K327,S327,U327,AC327,AE327,AG327,AI327,AK327)</f>
        <v>3.1557291666666667</v>
      </c>
      <c r="E327" s="22">
        <f>SUM(,J327,R327,T327,AB327,AD327,AF327,AH327,AJ327)</f>
        <v>42</v>
      </c>
      <c r="F327" s="24"/>
      <c r="G327" s="25"/>
      <c r="H327" s="81"/>
      <c r="I327" s="25"/>
      <c r="J327" s="24">
        <v>18</v>
      </c>
      <c r="K327" s="25">
        <v>4.0166666666666666</v>
      </c>
      <c r="R327" s="4">
        <v>0</v>
      </c>
      <c r="S327" s="5">
        <v>3.15625</v>
      </c>
      <c r="T327" s="74">
        <v>24</v>
      </c>
      <c r="U327" s="5">
        <v>5.45</v>
      </c>
    </row>
    <row r="328" spans="1:39" ht="15" customHeight="1">
      <c r="A328" s="41">
        <v>13</v>
      </c>
      <c r="B328" s="40" t="s">
        <v>379</v>
      </c>
      <c r="C328" s="40"/>
      <c r="D328" s="21">
        <f>AVERAGE(S328,AA328,AC328,AE328,AG328,AI328,AK328)</f>
        <v>5.4095982142857144</v>
      </c>
      <c r="E328" s="22">
        <f>SUM(R328,Z328,AB328,AD328,AF328,AH328,AJ328)</f>
        <v>39</v>
      </c>
      <c r="F328" s="24"/>
      <c r="G328" s="25"/>
      <c r="H328" s="81"/>
      <c r="I328" s="25"/>
      <c r="J328" s="24"/>
      <c r="K328" s="25"/>
      <c r="R328" s="4">
        <v>15</v>
      </c>
      <c r="S328" s="5">
        <v>5.140625</v>
      </c>
      <c r="Z328" s="4">
        <v>24</v>
      </c>
      <c r="AA328" s="5">
        <v>5.6785714285714288</v>
      </c>
    </row>
    <row r="329" spans="1:39" ht="15" customHeight="1">
      <c r="A329" s="41">
        <v>14</v>
      </c>
      <c r="B329" s="40" t="s">
        <v>312</v>
      </c>
      <c r="C329" s="40"/>
      <c r="D329" s="21">
        <f>AVERAGE(,S329,AA329,AC329,AE329,AG329,AI329,AK329)</f>
        <v>3.5848214285714284</v>
      </c>
      <c r="E329" s="22">
        <f>SUM(R329,Z329,AB329,AD329,AF329,AH329,AJ329)</f>
        <v>39</v>
      </c>
      <c r="F329" s="24"/>
      <c r="G329" s="25"/>
      <c r="H329" s="81"/>
      <c r="I329" s="25"/>
      <c r="J329" s="24"/>
      <c r="K329" s="25"/>
      <c r="R329" s="4">
        <v>18</v>
      </c>
      <c r="S329" s="5">
        <v>5.21875</v>
      </c>
      <c r="Z329" s="4">
        <v>21</v>
      </c>
      <c r="AA329" s="5">
        <v>5.5357142857142856</v>
      </c>
    </row>
    <row r="330" spans="1:39" ht="15" customHeight="1">
      <c r="A330" s="41">
        <v>15</v>
      </c>
      <c r="B330" s="40" t="s">
        <v>415</v>
      </c>
      <c r="C330" s="40"/>
      <c r="D330" s="21">
        <f>AVERAGE(AK330,AM330,AO330)</f>
        <v>5.125</v>
      </c>
      <c r="E330" s="22">
        <f>SUM(AJ330,AL330,AN330)</f>
        <v>30</v>
      </c>
      <c r="F330" s="24"/>
      <c r="G330" s="25"/>
      <c r="H330" s="81"/>
      <c r="I330" s="25"/>
      <c r="J330" s="24"/>
      <c r="K330" s="25"/>
      <c r="AJ330" s="74">
        <v>30</v>
      </c>
      <c r="AK330" s="5">
        <v>5.125</v>
      </c>
    </row>
    <row r="331" spans="1:39" ht="15" customHeight="1">
      <c r="A331" s="41">
        <v>16</v>
      </c>
      <c r="B331" s="40" t="s">
        <v>267</v>
      </c>
      <c r="C331" s="40"/>
      <c r="D331" s="21">
        <f>AVERAGE(G331,I331,K331,M331,O331,Q331,S331,U331,W331,Y331,AA331,AC331,AE331,AG331,AI331,AK331)</f>
        <v>4.4033333333333333</v>
      </c>
      <c r="E331" s="22">
        <f>SUM(F331,H331,J331,L331,N331,P331,R331,T331,V331,X331,Z331,AB331,AD331,AF331,AH331,AJ331)</f>
        <v>30</v>
      </c>
      <c r="F331" s="24"/>
      <c r="G331" s="25"/>
      <c r="H331" s="81"/>
      <c r="I331" s="25"/>
      <c r="J331" s="24"/>
      <c r="K331" s="25"/>
      <c r="N331" s="4">
        <v>12</v>
      </c>
      <c r="O331" s="5">
        <v>4.5166666666666666</v>
      </c>
      <c r="P331" s="74">
        <v>18</v>
      </c>
      <c r="Q331" s="5">
        <v>4.29</v>
      </c>
    </row>
    <row r="332" spans="1:39" ht="15" customHeight="1">
      <c r="A332" s="41">
        <v>17</v>
      </c>
      <c r="B332" s="40" t="s">
        <v>132</v>
      </c>
      <c r="C332" s="40"/>
      <c r="D332" s="21">
        <f>AVERAGE(G332,I332,K332,M332,O332,Q332,S332,U332,W332,Y332,AA332,AC332,AE332,AG332,AI332,AK332)</f>
        <v>5.8166666666666664</v>
      </c>
      <c r="E332" s="22">
        <f>SUM(F332,H332,J332,L332,N332,P332,R332,T332,V332,X332,Z332,AB332,AD332,AF332,AH332,AJ332)</f>
        <v>27</v>
      </c>
      <c r="F332" s="24"/>
      <c r="G332" s="25"/>
      <c r="H332" s="81"/>
      <c r="I332" s="25"/>
      <c r="J332" s="24"/>
      <c r="K332" s="25"/>
      <c r="N332" s="4">
        <v>27</v>
      </c>
      <c r="O332" s="5">
        <v>5.8166666666666664</v>
      </c>
    </row>
    <row r="333" spans="1:39" ht="15" customHeight="1">
      <c r="A333" s="41">
        <v>18</v>
      </c>
      <c r="B333" s="40" t="s">
        <v>69</v>
      </c>
      <c r="C333" s="40"/>
      <c r="D333" s="21">
        <f>AVERAGE(G333,I333,K333,M333,O333,Q333,S333,U333,W333,Y333,AA333,AC333,AE333,AG333,AI333,AK333)</f>
        <v>4.890625</v>
      </c>
      <c r="E333" s="22">
        <f>SUM(F333,H333,J333,L333,N333,P333,R333,T333,V333,X333,Z333,AB333,AD333,AF333,AH333,AJ333)</f>
        <v>27</v>
      </c>
      <c r="F333" s="24">
        <v>27</v>
      </c>
      <c r="G333" s="25">
        <v>4.890625</v>
      </c>
      <c r="H333" s="81"/>
      <c r="I333" s="25"/>
      <c r="J333" s="24"/>
      <c r="K333" s="25"/>
    </row>
    <row r="334" spans="1:39" ht="15" customHeight="1">
      <c r="A334" s="41">
        <v>19</v>
      </c>
      <c r="B334" s="40" t="s">
        <v>350</v>
      </c>
      <c r="C334" s="40"/>
      <c r="D334" s="21">
        <f>AVERAGE(W334,AM334)</f>
        <v>2.96875</v>
      </c>
      <c r="E334" s="22">
        <f>SUM(V334,AL334)</f>
        <v>27</v>
      </c>
      <c r="F334" s="24"/>
      <c r="G334" s="25"/>
      <c r="H334" s="81"/>
      <c r="I334" s="25"/>
      <c r="J334" s="24"/>
      <c r="K334" s="25"/>
      <c r="V334" s="4">
        <v>12</v>
      </c>
      <c r="W334" s="5">
        <v>3.296875</v>
      </c>
      <c r="AL334" s="4">
        <v>15</v>
      </c>
      <c r="AM334" s="5">
        <v>2.640625</v>
      </c>
    </row>
    <row r="335" spans="1:39" ht="15" customHeight="1">
      <c r="A335" s="41">
        <v>20</v>
      </c>
      <c r="B335" s="40" t="s">
        <v>314</v>
      </c>
      <c r="C335" s="40"/>
      <c r="D335" s="21">
        <f>AVERAGE(S335,AA335,AC335,AE335,AG335,AI335,AK335)</f>
        <v>3.6908482142857144</v>
      </c>
      <c r="E335" s="22">
        <f>SUM(R335,Z335,AB335,AD335,AF335,AH335,AJ335)</f>
        <v>21</v>
      </c>
      <c r="F335" s="24"/>
      <c r="G335" s="25"/>
      <c r="H335" s="81"/>
      <c r="I335" s="25"/>
      <c r="J335" s="24"/>
      <c r="K335" s="25"/>
      <c r="R335" s="4">
        <v>3</v>
      </c>
      <c r="S335" s="5">
        <v>3.453125</v>
      </c>
      <c r="Z335" s="4">
        <v>18</v>
      </c>
      <c r="AA335" s="5">
        <v>3.9285714285714284</v>
      </c>
    </row>
    <row r="336" spans="1:39" ht="15" customHeight="1">
      <c r="A336" s="41">
        <v>21</v>
      </c>
      <c r="B336" s="40" t="s">
        <v>380</v>
      </c>
      <c r="C336" s="40"/>
      <c r="D336" s="21">
        <f>AVERAGE(G336,I336,K336,M336,O336,Q336,S336,U336,W336,Y336,AA336,AC336,AE336,AG336,AI336,AK336)</f>
        <v>3.0535714285714284</v>
      </c>
      <c r="E336" s="22">
        <f>SUM(F336,H336,J336,L336,N336,P336,R336,T336,V336,X336,Z336,AB336,AD336,AF336,AH336,AJ336)</f>
        <v>15</v>
      </c>
      <c r="F336" s="24"/>
      <c r="G336" s="25"/>
      <c r="H336" s="81"/>
      <c r="I336" s="25"/>
      <c r="J336" s="24"/>
      <c r="K336" s="25"/>
      <c r="Z336" s="4">
        <v>15</v>
      </c>
      <c r="AA336" s="5">
        <v>3.0535714285714284</v>
      </c>
    </row>
    <row r="337" spans="1:41" ht="15" customHeight="1">
      <c r="A337" s="41">
        <v>22</v>
      </c>
      <c r="B337" s="40" t="s">
        <v>313</v>
      </c>
      <c r="C337" s="40"/>
      <c r="D337" s="21">
        <f>AVERAGE(G337,I337,K337,M337,O337,Q337,S337,U337,W337,Y337,AA337,AC337,AE337,AG337,AI337,AK337)</f>
        <v>4.828125</v>
      </c>
      <c r="E337" s="22">
        <f>SUM(F337,H337,J337,L337,N337,P337,R337,T337,V337,X337,Z337,AB337,AD337,AF337,AH337,AJ337)</f>
        <v>12</v>
      </c>
      <c r="F337" s="24"/>
      <c r="G337" s="25"/>
      <c r="H337" s="81"/>
      <c r="I337" s="25"/>
      <c r="J337" s="24"/>
      <c r="K337" s="25"/>
      <c r="R337" s="4">
        <v>12</v>
      </c>
      <c r="S337" s="5">
        <v>4.828125</v>
      </c>
    </row>
    <row r="338" spans="1:41" ht="15" customHeight="1">
      <c r="A338" s="41">
        <v>23</v>
      </c>
      <c r="B338" s="40" t="s">
        <v>268</v>
      </c>
      <c r="C338" s="40"/>
      <c r="D338" s="21">
        <f>AVERAGE(G338,I338,K338,M338,O338,Q338,S338,U338,W338,Y338,AA338,AC338,AE338,AG338,AI338,AK338)</f>
        <v>3.2166666666666668</v>
      </c>
      <c r="E338" s="22">
        <f>SUM(F338,H338,J338,L338,N338,P338,R338,T338,V338,X338,Z338,AB338,AD338,AF338,AH338,AJ338)</f>
        <v>6</v>
      </c>
      <c r="F338" s="24"/>
      <c r="G338" s="25"/>
      <c r="H338" s="81"/>
      <c r="I338" s="25"/>
      <c r="J338" s="24"/>
      <c r="K338" s="25"/>
      <c r="N338" s="4">
        <v>6</v>
      </c>
      <c r="O338" s="5">
        <v>3.2166666666666668</v>
      </c>
    </row>
    <row r="339" spans="1:41" ht="15" customHeight="1">
      <c r="A339" s="41"/>
      <c r="B339" s="40"/>
      <c r="C339" s="40"/>
      <c r="D339" s="21">
        <f>AVERAGE(G339,I339,K339,M339,O339,Q339,S339,U339,W339,Y339,AA339,AC339,AE339,AG339,AI339,AK339,AM339,AO339)</f>
        <v>0</v>
      </c>
      <c r="E339" s="22">
        <f>SUM(F339,H339,J339,L339,N339,P339,R339,T339,V339,X339,Z339,AB339,AD339,AF339,AH339,AJ339,AL339,AN339)</f>
        <v>0</v>
      </c>
      <c r="F339" s="24"/>
      <c r="G339" s="25">
        <v>0</v>
      </c>
      <c r="H339" s="81"/>
      <c r="I339" s="25"/>
      <c r="J339" s="24"/>
      <c r="K339" s="25"/>
    </row>
    <row r="340" spans="1:41" s="7" customFormat="1" ht="15" customHeight="1" thickBot="1">
      <c r="A340" s="46"/>
      <c r="B340" s="47"/>
      <c r="C340" s="47"/>
      <c r="D340" s="28"/>
      <c r="E340" s="29"/>
      <c r="F340" s="31"/>
      <c r="G340" s="32"/>
      <c r="H340" s="82"/>
      <c r="I340" s="32"/>
      <c r="J340" s="31"/>
      <c r="K340" s="32"/>
      <c r="L340" s="76"/>
      <c r="M340" s="10"/>
      <c r="N340" s="9"/>
      <c r="O340" s="10"/>
      <c r="P340" s="76"/>
      <c r="Q340" s="10"/>
      <c r="R340" s="9"/>
      <c r="S340" s="10"/>
      <c r="T340" s="76"/>
      <c r="U340" s="10"/>
      <c r="V340" s="9"/>
      <c r="W340" s="10"/>
      <c r="X340" s="76"/>
      <c r="Y340" s="10"/>
      <c r="Z340" s="9"/>
      <c r="AA340" s="10"/>
      <c r="AB340" s="76"/>
      <c r="AC340" s="10"/>
      <c r="AD340" s="9"/>
      <c r="AE340" s="10"/>
      <c r="AF340" s="76"/>
      <c r="AG340" s="10"/>
      <c r="AH340" s="9"/>
      <c r="AI340" s="10"/>
      <c r="AJ340" s="76"/>
      <c r="AK340" s="10"/>
      <c r="AL340" s="9"/>
      <c r="AM340" s="10"/>
      <c r="AN340" s="76"/>
      <c r="AO340" s="98"/>
    </row>
    <row r="341" spans="1:41" s="18" customFormat="1" ht="15" customHeight="1" thickTop="1">
      <c r="A341" s="14" t="s">
        <v>23</v>
      </c>
      <c r="B341" s="55"/>
      <c r="C341" s="55"/>
      <c r="D341" s="13" t="s">
        <v>33</v>
      </c>
      <c r="E341" s="11" t="s">
        <v>1</v>
      </c>
      <c r="F341" s="14"/>
      <c r="G341" s="15"/>
      <c r="H341" s="14"/>
      <c r="I341" s="15"/>
      <c r="J341" s="14"/>
      <c r="K341" s="15"/>
      <c r="L341" s="16"/>
      <c r="M341" s="17"/>
      <c r="N341" s="16"/>
      <c r="O341" s="17"/>
      <c r="P341" s="16"/>
      <c r="Q341" s="17"/>
      <c r="R341" s="16"/>
      <c r="S341" s="17"/>
      <c r="T341" s="16"/>
      <c r="U341" s="17"/>
      <c r="V341" s="16"/>
      <c r="W341" s="17"/>
      <c r="X341" s="16"/>
      <c r="Y341" s="17"/>
      <c r="Z341" s="16"/>
      <c r="AA341" s="17"/>
      <c r="AB341" s="16"/>
      <c r="AC341" s="17"/>
      <c r="AD341" s="16"/>
      <c r="AE341" s="17"/>
      <c r="AF341" s="16"/>
      <c r="AG341" s="17"/>
      <c r="AH341" s="16"/>
      <c r="AI341" s="17"/>
      <c r="AJ341" s="16"/>
      <c r="AK341" s="17"/>
      <c r="AL341" s="16"/>
      <c r="AM341" s="17"/>
      <c r="AN341" s="16"/>
      <c r="AO341" s="99"/>
    </row>
    <row r="342" spans="1:41" ht="15" customHeight="1">
      <c r="A342" s="41">
        <v>1</v>
      </c>
      <c r="B342" s="40" t="s">
        <v>150</v>
      </c>
      <c r="C342" s="40"/>
      <c r="D342" s="21">
        <f>AVERAGE(I342,Q342,S342,W342,AC342,AK342)</f>
        <v>6.2646250000000006</v>
      </c>
      <c r="E342" s="22">
        <f>SUM(H342,P342,R342,V342,AB342,AJ342)</f>
        <v>150</v>
      </c>
      <c r="F342" s="24"/>
      <c r="G342" s="25"/>
      <c r="H342" s="81">
        <v>30</v>
      </c>
      <c r="I342" s="25">
        <v>5.96</v>
      </c>
      <c r="J342" s="24">
        <v>27</v>
      </c>
      <c r="K342" s="25">
        <v>5.0166666666666666</v>
      </c>
      <c r="L342" s="74">
        <v>30</v>
      </c>
      <c r="M342" s="5">
        <v>5.35</v>
      </c>
      <c r="P342" s="74">
        <v>30</v>
      </c>
      <c r="Q342" s="5">
        <v>6.36</v>
      </c>
      <c r="R342" s="4">
        <v>30</v>
      </c>
      <c r="S342" s="5">
        <v>6.515625</v>
      </c>
      <c r="V342" s="4">
        <v>30</v>
      </c>
      <c r="W342" s="5">
        <v>6.1875</v>
      </c>
      <c r="AB342" s="74">
        <v>30</v>
      </c>
      <c r="AC342" s="5">
        <v>6.3</v>
      </c>
      <c r="AF342" s="74">
        <v>27</v>
      </c>
      <c r="AG342" s="5">
        <v>4.9833333333333334</v>
      </c>
    </row>
    <row r="343" spans="1:41" ht="15" customHeight="1">
      <c r="A343" s="41">
        <v>2</v>
      </c>
      <c r="B343" s="40" t="s">
        <v>70</v>
      </c>
      <c r="C343" s="40"/>
      <c r="D343" s="21">
        <f>AVERAGE(K343,O343,Y343,AG343,AI343)</f>
        <v>6.0870952380952383</v>
      </c>
      <c r="E343" s="22">
        <f>SUM(J343,N343,X343,AF343,AH343)</f>
        <v>150</v>
      </c>
      <c r="F343" s="24">
        <v>30</v>
      </c>
      <c r="G343" s="25">
        <v>4.875</v>
      </c>
      <c r="H343" s="81">
        <v>27</v>
      </c>
      <c r="I343" s="25">
        <v>5.31</v>
      </c>
      <c r="J343" s="24">
        <v>30</v>
      </c>
      <c r="K343" s="25">
        <v>5.833333333333333</v>
      </c>
      <c r="N343" s="4">
        <v>30</v>
      </c>
      <c r="O343" s="5">
        <v>5.55</v>
      </c>
      <c r="P343" s="74">
        <v>24</v>
      </c>
      <c r="Q343" s="5">
        <v>5.3</v>
      </c>
      <c r="R343" s="4">
        <v>27</v>
      </c>
      <c r="S343" s="5">
        <v>5.59375</v>
      </c>
      <c r="X343" s="74">
        <v>30</v>
      </c>
      <c r="Y343" s="5">
        <v>7.17</v>
      </c>
      <c r="AF343" s="74">
        <v>30</v>
      </c>
      <c r="AG343" s="5">
        <v>5.65</v>
      </c>
      <c r="AH343" s="4">
        <v>30</v>
      </c>
      <c r="AI343" s="5">
        <v>6.2321428571428568</v>
      </c>
      <c r="AJ343" s="74">
        <v>30</v>
      </c>
      <c r="AK343" s="5">
        <v>4.9464285714285712</v>
      </c>
    </row>
    <row r="344" spans="1:41" ht="15" customHeight="1">
      <c r="A344" s="41">
        <v>3</v>
      </c>
      <c r="B344" s="40" t="s">
        <v>151</v>
      </c>
      <c r="C344" s="40"/>
      <c r="D344" s="21">
        <f>AVERAGE(M344,U344,AI344,AK344,AM344)</f>
        <v>4.7930952380952387</v>
      </c>
      <c r="E344" s="22">
        <f>SUM(L344,T344,AH344,AJ344,AL344)</f>
        <v>138</v>
      </c>
      <c r="F344" s="24"/>
      <c r="G344" s="25"/>
      <c r="H344" s="81">
        <v>24</v>
      </c>
      <c r="I344" s="25">
        <v>4.8</v>
      </c>
      <c r="J344" s="24">
        <v>24</v>
      </c>
      <c r="K344" s="25">
        <v>4.8499999999999996</v>
      </c>
      <c r="L344" s="74">
        <v>27</v>
      </c>
      <c r="M344" s="5">
        <v>5.166666666666667</v>
      </c>
      <c r="N344" s="4">
        <v>15</v>
      </c>
      <c r="O344" s="5">
        <v>3.7</v>
      </c>
      <c r="P344" s="74">
        <v>12</v>
      </c>
      <c r="Q344" s="5">
        <v>4.51</v>
      </c>
      <c r="T344" s="74">
        <v>27</v>
      </c>
      <c r="U344" s="5">
        <v>4.8166666666666664</v>
      </c>
      <c r="V344" s="4">
        <v>24</v>
      </c>
      <c r="W344" s="5">
        <v>4.109375</v>
      </c>
      <c r="X344" s="74">
        <v>18</v>
      </c>
      <c r="Y344" s="5">
        <v>5.7</v>
      </c>
      <c r="AF344" s="74">
        <v>18</v>
      </c>
      <c r="AG344" s="5">
        <v>3.7666666666666666</v>
      </c>
      <c r="AH344" s="4">
        <v>27</v>
      </c>
      <c r="AI344" s="5">
        <v>4.6964285714285712</v>
      </c>
      <c r="AJ344" s="74">
        <v>27</v>
      </c>
      <c r="AK344" s="5">
        <v>4.5357142857142856</v>
      </c>
      <c r="AL344" s="4">
        <v>30</v>
      </c>
      <c r="AM344" s="5">
        <v>4.75</v>
      </c>
    </row>
    <row r="345" spans="1:41" ht="15" customHeight="1">
      <c r="A345" s="41">
        <v>4</v>
      </c>
      <c r="B345" s="40" t="s">
        <v>46</v>
      </c>
      <c r="C345" s="40"/>
      <c r="D345" s="21">
        <f>AVERAGE(G345,K345,Y345,AG345,AI345)</f>
        <v>4.5313571428571437</v>
      </c>
      <c r="E345" s="22">
        <f>SUM(F345,J345,X345,AF345,AH345)</f>
        <v>111</v>
      </c>
      <c r="F345" s="24">
        <v>24</v>
      </c>
      <c r="G345" s="25">
        <v>3.8125</v>
      </c>
      <c r="H345" s="81">
        <v>15</v>
      </c>
      <c r="I345" s="25">
        <v>3.64</v>
      </c>
      <c r="J345" s="24">
        <v>21</v>
      </c>
      <c r="K345" s="25">
        <v>4.3166666666666664</v>
      </c>
      <c r="L345" s="74">
        <v>18</v>
      </c>
      <c r="M345" s="5">
        <v>4.166666666666667</v>
      </c>
      <c r="N345" s="4">
        <v>18</v>
      </c>
      <c r="O345" s="5">
        <v>3.8666666666666667</v>
      </c>
      <c r="P345" s="74">
        <v>6</v>
      </c>
      <c r="Q345" s="5">
        <v>3.64</v>
      </c>
      <c r="R345" s="4">
        <v>21</v>
      </c>
      <c r="S345" s="5">
        <v>3.453125</v>
      </c>
      <c r="X345" s="74">
        <v>21</v>
      </c>
      <c r="Y345" s="5">
        <v>5.78</v>
      </c>
      <c r="AF345" s="74">
        <v>21</v>
      </c>
      <c r="AG345" s="5">
        <v>4.2833333333333332</v>
      </c>
      <c r="AH345" s="4">
        <v>24</v>
      </c>
      <c r="AI345" s="5">
        <v>4.4642857142857144</v>
      </c>
      <c r="AJ345" s="74">
        <v>18</v>
      </c>
      <c r="AK345" s="5">
        <v>3.625</v>
      </c>
    </row>
    <row r="346" spans="1:41" ht="15" customHeight="1">
      <c r="A346" s="41">
        <v>5</v>
      </c>
      <c r="B346" s="40" t="s">
        <v>154</v>
      </c>
      <c r="C346" s="40"/>
      <c r="D346" s="21">
        <f>AVERAGE(I346,O346,Q346,U346,AG346)</f>
        <v>4.3079999999999998</v>
      </c>
      <c r="E346" s="22">
        <f>SUM(H346,N346,P346,T346,AF346)</f>
        <v>111</v>
      </c>
      <c r="F346" s="24"/>
      <c r="G346" s="25"/>
      <c r="H346" s="81">
        <v>9</v>
      </c>
      <c r="I346" s="25">
        <v>3.11</v>
      </c>
      <c r="J346" s="24">
        <v>9</v>
      </c>
      <c r="K346" s="25">
        <v>2.1</v>
      </c>
      <c r="L346" s="74">
        <v>0</v>
      </c>
      <c r="M346" s="5">
        <v>2.75</v>
      </c>
      <c r="N346" s="4">
        <v>27</v>
      </c>
      <c r="O346" s="5">
        <v>4.2833333333333332</v>
      </c>
      <c r="P346" s="74">
        <v>21</v>
      </c>
      <c r="Q346" s="5">
        <v>4.83</v>
      </c>
      <c r="T346" s="74">
        <v>30</v>
      </c>
      <c r="U346" s="5">
        <v>4.95</v>
      </c>
      <c r="AF346" s="74">
        <v>24</v>
      </c>
      <c r="AG346" s="5">
        <v>4.3666666666666663</v>
      </c>
    </row>
    <row r="347" spans="1:41" ht="15" customHeight="1">
      <c r="A347" s="41">
        <v>6</v>
      </c>
      <c r="B347" s="40" t="s">
        <v>153</v>
      </c>
      <c r="C347" s="40"/>
      <c r="D347" s="21">
        <f>AVERAGE(W347,AA347,AC347,AG347,AI347)</f>
        <v>3.4021428571428571</v>
      </c>
      <c r="E347" s="22">
        <f>SUM(V347,Z347,AB347,AF347,AH347)</f>
        <v>108</v>
      </c>
      <c r="F347" s="24"/>
      <c r="G347" s="25"/>
      <c r="H347" s="81">
        <v>12</v>
      </c>
      <c r="I347" s="25">
        <v>3.59</v>
      </c>
      <c r="J347" s="24">
        <v>15</v>
      </c>
      <c r="K347" s="25">
        <v>3.2166666666666668</v>
      </c>
      <c r="L347" s="74">
        <v>6</v>
      </c>
      <c r="M347" s="5">
        <v>3.1166666666666667</v>
      </c>
      <c r="P347" s="74">
        <v>0</v>
      </c>
      <c r="Q347" s="5">
        <v>2.83</v>
      </c>
      <c r="R347" s="4">
        <v>15</v>
      </c>
      <c r="S347" s="5">
        <v>2.21875</v>
      </c>
      <c r="V347" s="4">
        <v>18</v>
      </c>
      <c r="W347" s="5">
        <v>2.5</v>
      </c>
      <c r="Z347" s="4">
        <v>30</v>
      </c>
      <c r="AA347" s="5">
        <v>3.2857142857142856</v>
      </c>
      <c r="AB347" s="74">
        <v>27</v>
      </c>
      <c r="AC347" s="5">
        <v>3.6666666666666665</v>
      </c>
      <c r="AF347" s="74">
        <v>15</v>
      </c>
      <c r="AG347" s="5">
        <v>3.6833333333333331</v>
      </c>
      <c r="AH347" s="4">
        <v>18</v>
      </c>
      <c r="AI347" s="5">
        <v>3.875</v>
      </c>
    </row>
    <row r="348" spans="1:41" ht="15" customHeight="1">
      <c r="A348" s="41">
        <v>7</v>
      </c>
      <c r="B348" s="40" t="s">
        <v>214</v>
      </c>
      <c r="C348" s="40"/>
      <c r="D348" s="21">
        <f>AVERAGE(O348,U348,W348,Y348,AI348)</f>
        <v>4.1901964285714284</v>
      </c>
      <c r="E348" s="22">
        <f>SUM(N348,T348,V348,X348,AH348)</f>
        <v>102</v>
      </c>
      <c r="F348" s="24"/>
      <c r="G348" s="25"/>
      <c r="H348" s="81"/>
      <c r="I348" s="25"/>
      <c r="J348" s="24">
        <v>12</v>
      </c>
      <c r="K348" s="25">
        <v>3.0666666666666669</v>
      </c>
      <c r="N348" s="4">
        <v>12</v>
      </c>
      <c r="O348" s="5">
        <v>3.3666666666666667</v>
      </c>
      <c r="T348" s="74">
        <v>21</v>
      </c>
      <c r="U348" s="5">
        <v>4.083333333333333</v>
      </c>
      <c r="V348" s="4">
        <v>21</v>
      </c>
      <c r="W348" s="5">
        <v>3.078125</v>
      </c>
      <c r="X348" s="74">
        <v>27</v>
      </c>
      <c r="Y348" s="5">
        <v>6.03</v>
      </c>
      <c r="AH348" s="4">
        <v>21</v>
      </c>
      <c r="AI348" s="5">
        <v>4.3928571428571432</v>
      </c>
    </row>
    <row r="349" spans="1:41" ht="15" customHeight="1">
      <c r="A349" s="41">
        <v>8</v>
      </c>
      <c r="B349" s="40" t="s">
        <v>156</v>
      </c>
      <c r="C349" s="40"/>
      <c r="D349" s="21">
        <f>AVERAGE(I349,K349,Q349,U349,Y349,AK349)</f>
        <v>4.5520000000000005</v>
      </c>
      <c r="E349" s="22">
        <f>SUM(H349,J349,P349,T349,X349,AJ349)</f>
        <v>99</v>
      </c>
      <c r="F349" s="24"/>
      <c r="G349" s="25"/>
      <c r="H349" s="81">
        <v>21</v>
      </c>
      <c r="I349" s="25">
        <v>4.66</v>
      </c>
      <c r="J349" s="24">
        <v>18</v>
      </c>
      <c r="K349" s="25">
        <v>3.7333333333333334</v>
      </c>
      <c r="L349" s="74">
        <v>9</v>
      </c>
      <c r="M349" s="5">
        <v>3.8666666666666667</v>
      </c>
      <c r="N349" s="4">
        <v>9</v>
      </c>
      <c r="O349" s="5">
        <v>3.3666666666666667</v>
      </c>
      <c r="P349" s="74">
        <v>18</v>
      </c>
      <c r="Q349" s="5">
        <v>4.8</v>
      </c>
      <c r="T349" s="74">
        <v>18</v>
      </c>
      <c r="U349" s="5">
        <v>3.7666666666666666</v>
      </c>
      <c r="X349" s="74">
        <v>24</v>
      </c>
      <c r="Y349" s="5">
        <v>5.8</v>
      </c>
      <c r="AF349" s="74">
        <v>12</v>
      </c>
      <c r="AG349" s="5">
        <v>3.55</v>
      </c>
    </row>
    <row r="350" spans="1:41" ht="15" customHeight="1">
      <c r="A350" s="41">
        <v>9</v>
      </c>
      <c r="B350" s="40" t="s">
        <v>246</v>
      </c>
      <c r="C350" s="40"/>
      <c r="D350" s="21">
        <f>AVERAGE(M350,Q350,U350,W350,AK350)</f>
        <v>4.4826562499999998</v>
      </c>
      <c r="E350" s="22">
        <f>SUM(L350,P350,T350,V350,AJ350)</f>
        <v>90</v>
      </c>
      <c r="F350" s="24"/>
      <c r="G350" s="25"/>
      <c r="H350" s="81"/>
      <c r="I350" s="25"/>
      <c r="J350" s="24"/>
      <c r="K350" s="25"/>
      <c r="L350" s="74">
        <v>24</v>
      </c>
      <c r="M350" s="5">
        <v>4.4666666666666668</v>
      </c>
      <c r="P350" s="74">
        <v>15</v>
      </c>
      <c r="Q350" s="5">
        <v>4.6399999999999997</v>
      </c>
      <c r="T350" s="74">
        <v>24</v>
      </c>
      <c r="U350" s="5">
        <v>4.4333333333333336</v>
      </c>
      <c r="V350" s="4">
        <v>27</v>
      </c>
      <c r="W350" s="5">
        <v>4.390625</v>
      </c>
    </row>
    <row r="351" spans="1:41" ht="15" customHeight="1">
      <c r="A351" s="41">
        <v>10</v>
      </c>
      <c r="B351" s="40" t="s">
        <v>249</v>
      </c>
      <c r="C351" s="40"/>
      <c r="D351" s="21">
        <f>AVERAGE(G351,I351,K351,M351,O351,Q351,S351,U351,W351,Y351,AA351,AC351,AE351,AG351,AI351,AK351)</f>
        <v>4.525555555555556</v>
      </c>
      <c r="E351" s="22">
        <f>SUM(F351,H351,J351,L351,N351,P351,R351,T351,V351,X351,Z351,AB351,AD351,AF351,AH351,AJ351)</f>
        <v>63</v>
      </c>
      <c r="F351" s="24"/>
      <c r="G351" s="25"/>
      <c r="H351" s="81"/>
      <c r="I351" s="25"/>
      <c r="J351" s="24"/>
      <c r="K351" s="25"/>
      <c r="L351" s="74">
        <v>12</v>
      </c>
      <c r="M351" s="5">
        <v>3.9333333333333331</v>
      </c>
      <c r="N351" s="4">
        <v>24</v>
      </c>
      <c r="O351" s="5">
        <v>4.2833333333333332</v>
      </c>
      <c r="P351" s="74">
        <v>27</v>
      </c>
      <c r="Q351" s="5">
        <v>5.36</v>
      </c>
    </row>
    <row r="352" spans="1:41" ht="15" customHeight="1">
      <c r="A352" s="41">
        <v>11</v>
      </c>
      <c r="B352" s="40" t="s">
        <v>247</v>
      </c>
      <c r="C352" s="40"/>
      <c r="D352" s="21">
        <f>AVERAGE(G352,I352,K352,M352,O352,Q352,S352,U352,W352,Y352,AA352,AC352,AE352,AG352,AI352,AK352)</f>
        <v>4.054444444444445</v>
      </c>
      <c r="E352" s="22">
        <f>SUM(F352,H352,J352,L352,N352,P352,R352,T352,V352,X352,Z352,AB352,AD352,AF352,AH352,AJ352)</f>
        <v>51</v>
      </c>
      <c r="F352" s="24"/>
      <c r="G352" s="25"/>
      <c r="H352" s="81"/>
      <c r="I352" s="25"/>
      <c r="J352" s="24"/>
      <c r="K352" s="25"/>
      <c r="L352" s="74">
        <v>21</v>
      </c>
      <c r="M352" s="5">
        <v>4.2833333333333332</v>
      </c>
      <c r="N352" s="4">
        <v>21</v>
      </c>
      <c r="O352" s="5">
        <v>3.95</v>
      </c>
      <c r="P352" s="74">
        <v>9</v>
      </c>
      <c r="Q352" s="5">
        <v>3.93</v>
      </c>
    </row>
    <row r="353" spans="1:41" ht="15" customHeight="1">
      <c r="A353" s="41">
        <v>12</v>
      </c>
      <c r="B353" s="40" t="s">
        <v>416</v>
      </c>
      <c r="C353" s="40"/>
      <c r="D353" s="21">
        <f>AVERAGE(AK353,AM353,AO353)</f>
        <v>3.9040178571428572</v>
      </c>
      <c r="E353" s="22">
        <f>SUM(AJ353,AL353,AN353)</f>
        <v>48</v>
      </c>
      <c r="F353" s="24"/>
      <c r="G353" s="25"/>
      <c r="H353" s="81"/>
      <c r="I353" s="25"/>
      <c r="J353" s="24"/>
      <c r="K353" s="25"/>
      <c r="AJ353" s="74">
        <v>21</v>
      </c>
      <c r="AK353" s="5">
        <v>3.9642857142857144</v>
      </c>
      <c r="AL353" s="4">
        <v>27</v>
      </c>
      <c r="AM353" s="5">
        <v>3.84375</v>
      </c>
    </row>
    <row r="354" spans="1:41" ht="15" customHeight="1">
      <c r="A354" s="41">
        <v>13</v>
      </c>
      <c r="B354" s="40" t="s">
        <v>248</v>
      </c>
      <c r="C354" s="40"/>
      <c r="D354" s="21">
        <f>AVERAGE(M354,AK354)</f>
        <v>4.0839285714285722</v>
      </c>
      <c r="E354" s="22">
        <f>SUM(L354,AJ354)</f>
        <v>39</v>
      </c>
      <c r="F354" s="24"/>
      <c r="G354" s="25"/>
      <c r="H354" s="81"/>
      <c r="I354" s="25"/>
      <c r="J354" s="24"/>
      <c r="K354" s="25"/>
      <c r="L354" s="74">
        <v>15</v>
      </c>
      <c r="M354" s="5">
        <v>4.1500000000000004</v>
      </c>
      <c r="AJ354" s="74">
        <v>24</v>
      </c>
      <c r="AK354" s="5">
        <v>4.0178571428571432</v>
      </c>
    </row>
    <row r="355" spans="1:41" ht="15" customHeight="1">
      <c r="A355" s="41">
        <v>14</v>
      </c>
      <c r="B355" s="40" t="s">
        <v>30</v>
      </c>
      <c r="C355" s="40"/>
      <c r="D355" s="21">
        <f>AVERAGE(G355,I355,K355,M355,O355,Q355,S355,U355,W355,Y355,AA355,AC355,AE355,AG355,AI355,AK355)</f>
        <v>4.203125</v>
      </c>
      <c r="E355" s="22">
        <f>SUM(F355,H355,J355,L355,N355,P355,R355,T355,V355,X355,Z355,AB355,AD355,AF355,AH355,AJ355)</f>
        <v>27</v>
      </c>
      <c r="F355" s="24">
        <v>27</v>
      </c>
      <c r="G355" s="25">
        <v>4.203125</v>
      </c>
      <c r="H355" s="81"/>
      <c r="I355" s="25"/>
      <c r="J355" s="24"/>
      <c r="K355" s="25"/>
    </row>
    <row r="356" spans="1:41" ht="15" customHeight="1">
      <c r="A356" s="41">
        <v>15</v>
      </c>
      <c r="B356" s="40" t="s">
        <v>315</v>
      </c>
      <c r="C356" s="40"/>
      <c r="D356" s="21">
        <f>AVERAGE(G356,I356,K356,M356,O356,Q356,S356,U356,W356,Y356,AA356,AC356,AE356,AG356,AI356,AK356)</f>
        <v>4.921875</v>
      </c>
      <c r="E356" s="22">
        <f>SUM(F356,H356,J356,L356,N356,P356,R356,T356,V356,X356,Z356,AB356,AD356,AF356,AH356,AJ356)</f>
        <v>24</v>
      </c>
      <c r="F356" s="24"/>
      <c r="G356" s="25"/>
      <c r="H356" s="81"/>
      <c r="I356" s="25"/>
      <c r="J356" s="24"/>
      <c r="K356" s="25"/>
      <c r="R356" s="4">
        <v>24</v>
      </c>
      <c r="S356" s="5">
        <v>4.921875</v>
      </c>
    </row>
    <row r="357" spans="1:41" ht="15" customHeight="1">
      <c r="A357" s="41">
        <v>16</v>
      </c>
      <c r="B357" s="40" t="s">
        <v>31</v>
      </c>
      <c r="C357" s="40"/>
      <c r="D357" s="21">
        <f>AVERAGE(G357,I357,K357,M357,O357,Q357,S357,U357,W357,Y357,AA357,AC357,AE357,AG357,AI357,AK357)</f>
        <v>3.6875</v>
      </c>
      <c r="E357" s="22">
        <f>SUM(F357,H357,J357,L357,N357,P357,R357,T357,V357,X357,Z357,AB357,AD357,AF357,AH357,AJ357)</f>
        <v>21</v>
      </c>
      <c r="F357" s="24">
        <v>21</v>
      </c>
      <c r="G357" s="25">
        <v>3.6875</v>
      </c>
      <c r="H357" s="81"/>
      <c r="I357" s="25"/>
      <c r="J357" s="24"/>
      <c r="K357" s="25"/>
    </row>
    <row r="358" spans="1:41" ht="15" customHeight="1">
      <c r="A358" s="41">
        <v>17</v>
      </c>
      <c r="B358" s="40" t="s">
        <v>152</v>
      </c>
      <c r="C358" s="40"/>
      <c r="D358" s="21">
        <f>AVERAGE(G358,I358,K358,M358,O358,Q358,S358,U358,W358,Y358,AA358,AC358,AE358,AG358,AI358,AK358)</f>
        <v>4.26</v>
      </c>
      <c r="E358" s="22">
        <f>SUM(F358,H358,J358,L358,N358,P358,R358,T358,V358,X358,Z358,AB358,AD358,AF358,AH358,AJ358)</f>
        <v>18</v>
      </c>
      <c r="F358" s="24"/>
      <c r="G358" s="25"/>
      <c r="H358" s="81">
        <v>18</v>
      </c>
      <c r="I358" s="25">
        <v>4.26</v>
      </c>
      <c r="J358" s="24"/>
      <c r="K358" s="25"/>
    </row>
    <row r="359" spans="1:41" ht="15" customHeight="1">
      <c r="A359" s="41">
        <v>18</v>
      </c>
      <c r="B359" s="40" t="s">
        <v>316</v>
      </c>
      <c r="C359" s="40"/>
      <c r="D359" s="21">
        <f>AVERAGE(G359,I359,K359,M359,O359,Q359,S359,U359,W359,Y359,AA359,AC359,AE359,AG359,AI359,AK359)</f>
        <v>2.71875</v>
      </c>
      <c r="E359" s="22">
        <f>SUM(F359,H359,J359,L359,N359,P359,R359,T359,V359,X359,Z359,AB359,AD359,AF359,AH359,AJ359)</f>
        <v>18</v>
      </c>
      <c r="F359" s="24"/>
      <c r="G359" s="25"/>
      <c r="H359" s="81"/>
      <c r="I359" s="25"/>
      <c r="J359" s="24"/>
      <c r="K359" s="25"/>
      <c r="R359" s="4">
        <v>18</v>
      </c>
      <c r="S359" s="5">
        <v>2.71875</v>
      </c>
    </row>
    <row r="360" spans="1:41" ht="15" customHeight="1">
      <c r="A360" s="41">
        <v>19</v>
      </c>
      <c r="B360" s="40" t="s">
        <v>240</v>
      </c>
      <c r="C360" s="40"/>
      <c r="D360" s="21">
        <f>AVERAGE(AK360,AM360,AO360)</f>
        <v>2.7857142857142856</v>
      </c>
      <c r="E360" s="22">
        <f>SUM(AJ360,AL360,AN360)</f>
        <v>15</v>
      </c>
      <c r="F360" s="24"/>
      <c r="G360" s="25"/>
      <c r="H360" s="81"/>
      <c r="I360" s="25"/>
      <c r="J360" s="24"/>
      <c r="K360" s="25"/>
      <c r="AJ360" s="74">
        <v>15</v>
      </c>
      <c r="AK360" s="5">
        <v>2.7857142857142856</v>
      </c>
    </row>
    <row r="361" spans="1:41" ht="15" customHeight="1">
      <c r="A361" s="41">
        <v>20</v>
      </c>
      <c r="B361" s="40" t="s">
        <v>250</v>
      </c>
      <c r="C361" s="40"/>
      <c r="D361" s="21">
        <f>AVERAGE(G361,I361,K361,M361,O361,Q361,S361,U361,W361,Y361,AA361,AC361,AE361,AG361,AI361,AK361)</f>
        <v>3.0766666666666667</v>
      </c>
      <c r="E361" s="22">
        <f>SUM(F361,H361,J361,L361,N361,P361,R361,T361,V361,X361,Z361,AB361,AD361,AF361,AH361,AJ361)</f>
        <v>12</v>
      </c>
      <c r="F361" s="24"/>
      <c r="G361" s="25"/>
      <c r="H361" s="81"/>
      <c r="I361" s="25"/>
      <c r="J361" s="24"/>
      <c r="K361" s="25"/>
      <c r="L361" s="74">
        <v>3</v>
      </c>
      <c r="M361" s="5">
        <v>3.0833333333333335</v>
      </c>
      <c r="N361" s="4">
        <v>6</v>
      </c>
      <c r="O361" s="5">
        <v>3.1166666666666667</v>
      </c>
      <c r="P361" s="74">
        <v>3</v>
      </c>
      <c r="Q361" s="5">
        <v>3.03</v>
      </c>
    </row>
    <row r="362" spans="1:41" ht="15" customHeight="1">
      <c r="A362" s="41">
        <v>21</v>
      </c>
      <c r="B362" s="40" t="s">
        <v>155</v>
      </c>
      <c r="C362" s="40"/>
      <c r="D362" s="21">
        <f>AVERAGE(G362,I362,K362,M362,O362,Q362,S362,U362,W362,Y362,AA362,AC362,AE362,AG362,AI362,AK362)</f>
        <v>3.04</v>
      </c>
      <c r="E362" s="22">
        <f>SUM(F362,H362,J362,L362,N362,P362,R362,T362,V362,X362,Z362,AB362,AD362,AF362,AH362,AJ362)</f>
        <v>6</v>
      </c>
      <c r="F362" s="24"/>
      <c r="G362" s="25"/>
      <c r="H362" s="81">
        <v>6</v>
      </c>
      <c r="I362" s="25">
        <v>3.04</v>
      </c>
      <c r="J362" s="24"/>
      <c r="K362" s="25"/>
    </row>
    <row r="363" spans="1:41" ht="15" customHeight="1">
      <c r="A363" s="41"/>
      <c r="B363" s="40"/>
      <c r="C363" s="40"/>
      <c r="D363" s="21">
        <f>AVERAGE(G363,I363,K363,M363,O363,Q363,S363,U363,W363,Y363,AA363,AC363,AE363,AG363,AI363,AK363,AM363,AO363)</f>
        <v>0</v>
      </c>
      <c r="E363" s="22">
        <f>SUM(F363,H363,J363,L363,N363,P363,R363,T363,V363,X363,Z363,AB363,AD363,AF363,AH363,AJ363,AL363,AN363)</f>
        <v>0</v>
      </c>
      <c r="F363" s="24"/>
      <c r="G363" s="25">
        <v>0</v>
      </c>
      <c r="H363" s="81"/>
      <c r="I363" s="25"/>
      <c r="J363" s="24"/>
      <c r="K363" s="25"/>
    </row>
    <row r="364" spans="1:41" s="7" customFormat="1" ht="15" customHeight="1" thickBot="1">
      <c r="A364" s="46"/>
      <c r="B364" s="47"/>
      <c r="C364" s="47"/>
      <c r="D364" s="28"/>
      <c r="E364" s="29"/>
      <c r="F364" s="31"/>
      <c r="G364" s="32"/>
      <c r="H364" s="82"/>
      <c r="I364" s="32"/>
      <c r="J364" s="31"/>
      <c r="K364" s="32"/>
      <c r="L364" s="76"/>
      <c r="M364" s="10"/>
      <c r="N364" s="9"/>
      <c r="O364" s="10"/>
      <c r="P364" s="76"/>
      <c r="Q364" s="10"/>
      <c r="R364" s="9"/>
      <c r="S364" s="10"/>
      <c r="T364" s="76"/>
      <c r="U364" s="10"/>
      <c r="V364" s="9"/>
      <c r="W364" s="10"/>
      <c r="X364" s="76"/>
      <c r="Y364" s="10"/>
      <c r="Z364" s="9"/>
      <c r="AA364" s="10"/>
      <c r="AB364" s="76"/>
      <c r="AC364" s="10"/>
      <c r="AD364" s="9"/>
      <c r="AE364" s="10"/>
      <c r="AF364" s="76"/>
      <c r="AG364" s="10"/>
      <c r="AH364" s="9"/>
      <c r="AI364" s="10"/>
      <c r="AJ364" s="76"/>
      <c r="AK364" s="10"/>
      <c r="AL364" s="9"/>
      <c r="AM364" s="10"/>
      <c r="AN364" s="76"/>
      <c r="AO364" s="98"/>
    </row>
    <row r="365" spans="1:41" s="18" customFormat="1" ht="15" customHeight="1" thickTop="1">
      <c r="A365" s="14" t="s">
        <v>352</v>
      </c>
      <c r="B365" s="55"/>
      <c r="C365" s="55"/>
      <c r="D365" s="13" t="s">
        <v>33</v>
      </c>
      <c r="E365" s="11" t="s">
        <v>1</v>
      </c>
      <c r="F365" s="14"/>
      <c r="G365" s="15"/>
      <c r="H365" s="14"/>
      <c r="I365" s="15"/>
      <c r="J365" s="14"/>
      <c r="K365" s="15"/>
      <c r="L365" s="16"/>
      <c r="M365" s="17"/>
      <c r="N365" s="16"/>
      <c r="O365" s="17"/>
      <c r="P365" s="16"/>
      <c r="Q365" s="17"/>
      <c r="R365" s="16"/>
      <c r="S365" s="17"/>
      <c r="T365" s="16"/>
      <c r="U365" s="17"/>
      <c r="V365" s="16"/>
      <c r="W365" s="17"/>
      <c r="X365" s="16"/>
      <c r="Y365" s="17"/>
      <c r="Z365" s="16"/>
      <c r="AA365" s="17"/>
      <c r="AB365" s="16"/>
      <c r="AC365" s="17"/>
      <c r="AD365" s="16"/>
      <c r="AE365" s="17"/>
      <c r="AF365" s="16"/>
      <c r="AG365" s="17"/>
      <c r="AH365" s="16"/>
      <c r="AI365" s="17"/>
      <c r="AJ365" s="16"/>
      <c r="AK365" s="17"/>
      <c r="AL365" s="16"/>
      <c r="AM365" s="17"/>
      <c r="AN365" s="16"/>
      <c r="AO365" s="99"/>
    </row>
    <row r="366" spans="1:41" ht="15" customHeight="1">
      <c r="A366" s="41">
        <v>1</v>
      </c>
      <c r="B366" s="40" t="s">
        <v>158</v>
      </c>
      <c r="C366" s="40"/>
      <c r="D366" s="21">
        <f>AVERAGE(I366,K366,W366,AI366,AM366)</f>
        <v>4.1245535714285717</v>
      </c>
      <c r="E366" s="22">
        <f>SUM(H366,J366,V366,AH366,AL366)</f>
        <v>141</v>
      </c>
      <c r="F366" s="24"/>
      <c r="G366" s="25"/>
      <c r="H366" s="81">
        <v>27</v>
      </c>
      <c r="I366" s="25">
        <v>4.4000000000000004</v>
      </c>
      <c r="J366" s="24">
        <v>27</v>
      </c>
      <c r="K366" s="25">
        <v>4.0999999999999996</v>
      </c>
      <c r="T366" s="74">
        <v>21</v>
      </c>
      <c r="U366" s="5">
        <v>3.0333333333333332</v>
      </c>
      <c r="V366" s="4">
        <v>30</v>
      </c>
      <c r="W366" s="5">
        <v>3.671875</v>
      </c>
      <c r="Z366" s="4">
        <v>9</v>
      </c>
      <c r="AA366" s="5">
        <v>3.1785714285714284</v>
      </c>
      <c r="AH366" s="4">
        <v>27</v>
      </c>
      <c r="AI366" s="5">
        <v>5.2321428571428568</v>
      </c>
      <c r="AL366" s="4">
        <v>30</v>
      </c>
      <c r="AM366" s="5">
        <v>3.21875</v>
      </c>
    </row>
    <row r="367" spans="1:41" ht="15" customHeight="1">
      <c r="A367" s="41">
        <v>2</v>
      </c>
      <c r="B367" s="40" t="s">
        <v>217</v>
      </c>
      <c r="C367" s="40"/>
      <c r="D367" s="21">
        <f>AVERAGE(U367,Y367,AC367,AG367,AK367)</f>
        <v>4.2694761904761895</v>
      </c>
      <c r="E367" s="22">
        <f>SUM(T367,X367,AB367,AF367,AJ367)</f>
        <v>135</v>
      </c>
      <c r="F367" s="24"/>
      <c r="G367" s="25"/>
      <c r="H367" s="81"/>
      <c r="I367" s="25"/>
      <c r="J367" s="24">
        <v>21</v>
      </c>
      <c r="K367" s="25">
        <v>3.6</v>
      </c>
      <c r="P367" s="74">
        <v>24</v>
      </c>
      <c r="Q367" s="5">
        <v>4.1100000000000003</v>
      </c>
      <c r="R367" s="4">
        <v>15</v>
      </c>
      <c r="S367" s="5">
        <v>3.78125</v>
      </c>
      <c r="T367" s="74">
        <v>27</v>
      </c>
      <c r="U367" s="5">
        <v>3.7666666666666666</v>
      </c>
      <c r="X367" s="74">
        <v>24</v>
      </c>
      <c r="Y367" s="5">
        <v>4.97</v>
      </c>
      <c r="AB367" s="74">
        <v>27</v>
      </c>
      <c r="AC367" s="5">
        <v>4.1166666666666663</v>
      </c>
      <c r="AF367" s="74">
        <v>30</v>
      </c>
      <c r="AG367" s="5">
        <v>4.583333333333333</v>
      </c>
      <c r="AH367" s="4">
        <v>24</v>
      </c>
      <c r="AI367" s="5">
        <v>4.1071428571428603</v>
      </c>
      <c r="AJ367" s="74">
        <v>27</v>
      </c>
      <c r="AK367" s="5">
        <v>3.9107142857142856</v>
      </c>
    </row>
    <row r="368" spans="1:41" ht="15" customHeight="1">
      <c r="A368" s="41">
        <v>3</v>
      </c>
      <c r="B368" s="40" t="s">
        <v>361</v>
      </c>
      <c r="C368" s="40"/>
      <c r="D368" s="21">
        <f>AVERAGE(Y368,AC368,AG368,AI368)</f>
        <v>5.663095238095238</v>
      </c>
      <c r="E368" s="22">
        <f>SUM(X368,AB368,AF368,AH368)</f>
        <v>117</v>
      </c>
      <c r="F368" s="24"/>
      <c r="G368" s="25"/>
      <c r="H368" s="81"/>
      <c r="I368" s="25"/>
      <c r="J368" s="24"/>
      <c r="K368" s="25"/>
      <c r="X368" s="74">
        <v>30</v>
      </c>
      <c r="Y368" s="5">
        <v>6.5</v>
      </c>
      <c r="AB368" s="74">
        <v>30</v>
      </c>
      <c r="AC368" s="5">
        <v>6.0666666666666664</v>
      </c>
      <c r="AF368" s="74">
        <v>27</v>
      </c>
      <c r="AG368" s="5">
        <v>4.55</v>
      </c>
      <c r="AH368" s="4">
        <v>30</v>
      </c>
      <c r="AI368" s="5">
        <v>5.5357142857142856</v>
      </c>
    </row>
    <row r="369" spans="1:37" ht="15" customHeight="1">
      <c r="A369" s="41">
        <v>4</v>
      </c>
      <c r="B369" s="40" t="s">
        <v>269</v>
      </c>
      <c r="C369" s="40"/>
      <c r="D369" s="21">
        <f>AVERAGE(O369,Q369,S369,AA369)</f>
        <v>4.8356845238095243</v>
      </c>
      <c r="E369" s="22">
        <f>SUM(N369,P369,R369,Z369)</f>
        <v>117</v>
      </c>
      <c r="F369" s="24"/>
      <c r="G369" s="25"/>
      <c r="H369" s="81"/>
      <c r="I369" s="25"/>
      <c r="J369" s="24"/>
      <c r="K369" s="25"/>
      <c r="N369" s="4">
        <v>30</v>
      </c>
      <c r="O369" s="5">
        <v>4.3666666666666663</v>
      </c>
      <c r="P369" s="74">
        <v>30</v>
      </c>
      <c r="Q369" s="5">
        <v>4.8600000000000003</v>
      </c>
      <c r="R369" s="4">
        <v>27</v>
      </c>
      <c r="S369" s="5">
        <v>4.1875</v>
      </c>
      <c r="Z369" s="4">
        <v>30</v>
      </c>
      <c r="AA369" s="5">
        <v>5.9285714285714288</v>
      </c>
    </row>
    <row r="370" spans="1:37" ht="15" customHeight="1">
      <c r="A370" s="41">
        <v>5</v>
      </c>
      <c r="B370" s="40" t="s">
        <v>219</v>
      </c>
      <c r="C370" s="40"/>
      <c r="D370" s="21">
        <f>AVERAGE(K370,Q370,U370,Y370,AI370,AK370)</f>
        <v>4.1989523809523801</v>
      </c>
      <c r="E370" s="22">
        <f>SUM(J370,P370,T370,X370,AH370,AJ370)</f>
        <v>111</v>
      </c>
      <c r="F370" s="24"/>
      <c r="G370" s="25"/>
      <c r="H370" s="81"/>
      <c r="I370" s="25"/>
      <c r="J370" s="24">
        <v>15</v>
      </c>
      <c r="K370" s="25">
        <v>3.2</v>
      </c>
      <c r="P370" s="74">
        <v>18</v>
      </c>
      <c r="Q370" s="5">
        <v>3.71</v>
      </c>
      <c r="R370" s="4">
        <v>0</v>
      </c>
      <c r="S370" s="5">
        <v>2.765625</v>
      </c>
      <c r="T370" s="74">
        <v>30</v>
      </c>
      <c r="U370" s="5">
        <v>4.2833333333333332</v>
      </c>
      <c r="X370" s="74">
        <v>27</v>
      </c>
      <c r="Y370" s="5">
        <v>5.73</v>
      </c>
      <c r="AH370" s="4">
        <v>21</v>
      </c>
      <c r="AI370" s="5">
        <v>4.0714285714285712</v>
      </c>
    </row>
    <row r="371" spans="1:37" ht="15" customHeight="1">
      <c r="A371" s="41">
        <v>6</v>
      </c>
      <c r="B371" s="40" t="s">
        <v>162</v>
      </c>
      <c r="C371" s="40"/>
      <c r="D371" s="21">
        <f>AVERAGE(O371,Q371,U371,AG371,AI371,AK371)</f>
        <v>2.7325714285714282</v>
      </c>
      <c r="E371" s="22">
        <f>SUM(N371,P371,T371,AF371,AH371,AJ371)</f>
        <v>96</v>
      </c>
      <c r="F371" s="24"/>
      <c r="G371" s="25"/>
      <c r="H371" s="81">
        <v>15</v>
      </c>
      <c r="I371" s="25">
        <v>1.73</v>
      </c>
      <c r="J371" s="24">
        <v>6</v>
      </c>
      <c r="K371" s="25">
        <v>1.6</v>
      </c>
      <c r="N371" s="4">
        <v>24</v>
      </c>
      <c r="O371" s="5">
        <v>3.2</v>
      </c>
      <c r="P371" s="74">
        <v>15</v>
      </c>
      <c r="Q371" s="5">
        <v>2.77</v>
      </c>
      <c r="T371" s="74">
        <v>18</v>
      </c>
      <c r="U371" s="5">
        <v>2.1</v>
      </c>
      <c r="AF371" s="74">
        <v>21</v>
      </c>
      <c r="AG371" s="5">
        <v>2.7</v>
      </c>
      <c r="AH371" s="4">
        <v>18</v>
      </c>
      <c r="AI371" s="5">
        <v>2.8928571428571428</v>
      </c>
    </row>
    <row r="372" spans="1:37" ht="15" customHeight="1">
      <c r="A372" s="41">
        <v>7</v>
      </c>
      <c r="B372" s="40" t="s">
        <v>218</v>
      </c>
      <c r="C372" s="40"/>
      <c r="D372" s="21">
        <f>AVERAGE(K372,O372,AG372,AK372)</f>
        <v>2.9458333333333333</v>
      </c>
      <c r="E372" s="22">
        <f>SUM(J372,N372,AF372,AJ372)</f>
        <v>81</v>
      </c>
      <c r="F372" s="24"/>
      <c r="G372" s="25"/>
      <c r="H372" s="81"/>
      <c r="I372" s="25"/>
      <c r="J372" s="24">
        <v>18</v>
      </c>
      <c r="K372" s="25">
        <v>3.3</v>
      </c>
      <c r="N372" s="4">
        <v>21</v>
      </c>
      <c r="O372" s="5">
        <v>2.8333333333333335</v>
      </c>
      <c r="AF372" s="74">
        <v>18</v>
      </c>
      <c r="AG372" s="5">
        <v>2.65</v>
      </c>
      <c r="AJ372" s="74">
        <v>24</v>
      </c>
      <c r="AK372" s="5">
        <v>3</v>
      </c>
    </row>
    <row r="373" spans="1:37" ht="15" customHeight="1">
      <c r="A373" s="41">
        <v>8</v>
      </c>
      <c r="B373" s="40" t="s">
        <v>327</v>
      </c>
      <c r="C373" s="40"/>
      <c r="D373" s="21">
        <f>AVERAGE(S373,AA373,AE373,AG373,AK373)</f>
        <v>3.4156994047619049</v>
      </c>
      <c r="E373" s="22">
        <f>SUM(R373,Z373,AD373,AF373,AJ373)</f>
        <v>72</v>
      </c>
      <c r="F373" s="24"/>
      <c r="G373" s="25"/>
      <c r="H373" s="81"/>
      <c r="I373" s="25"/>
      <c r="J373" s="24"/>
      <c r="K373" s="25"/>
      <c r="R373" s="4">
        <v>0</v>
      </c>
      <c r="S373" s="5">
        <v>2.09375</v>
      </c>
      <c r="Z373" s="4">
        <v>21</v>
      </c>
      <c r="AA373" s="5">
        <v>4.2142857142857144</v>
      </c>
      <c r="AD373" s="4">
        <v>27</v>
      </c>
      <c r="AE373" s="5">
        <v>3.8214285714285716</v>
      </c>
      <c r="AF373" s="74">
        <v>24</v>
      </c>
      <c r="AG373" s="5">
        <v>3.5333333333333332</v>
      </c>
    </row>
    <row r="374" spans="1:37" ht="15" customHeight="1">
      <c r="A374" s="41">
        <v>9</v>
      </c>
      <c r="B374" s="40" t="s">
        <v>343</v>
      </c>
      <c r="C374" s="40"/>
      <c r="D374" s="21">
        <f>AVERAGE(U374,AE374,AG374,AK374)</f>
        <v>2.3746031746031746</v>
      </c>
      <c r="E374" s="22">
        <f>SUM(T374,AD374,AF374,AJ374)</f>
        <v>63</v>
      </c>
      <c r="F374" s="24"/>
      <c r="G374" s="25"/>
      <c r="H374" s="81"/>
      <c r="I374" s="25"/>
      <c r="J374" s="24"/>
      <c r="K374" s="25"/>
      <c r="T374" s="74">
        <v>24</v>
      </c>
      <c r="U374" s="5">
        <v>3.25</v>
      </c>
      <c r="AD374" s="4">
        <v>24</v>
      </c>
      <c r="AE374" s="5">
        <v>1.3571428571428572</v>
      </c>
      <c r="AF374" s="74">
        <v>15</v>
      </c>
      <c r="AG374" s="5">
        <v>2.5166666666666666</v>
      </c>
    </row>
    <row r="375" spans="1:37" ht="15" customHeight="1">
      <c r="A375" s="41">
        <v>10</v>
      </c>
      <c r="B375" s="40" t="s">
        <v>317</v>
      </c>
      <c r="C375" s="40"/>
      <c r="D375" s="21">
        <f>AVERAGE(S375,AA375,AK375)</f>
        <v>4.8024553571428577</v>
      </c>
      <c r="E375" s="22">
        <f>SUM(R375,Z375,AJ375)</f>
        <v>54</v>
      </c>
      <c r="F375" s="24"/>
      <c r="G375" s="25"/>
      <c r="H375" s="81"/>
      <c r="I375" s="25"/>
      <c r="J375" s="24"/>
      <c r="K375" s="25"/>
      <c r="R375" s="4">
        <v>30</v>
      </c>
      <c r="S375" s="5">
        <v>4.890625</v>
      </c>
      <c r="Z375" s="4">
        <v>24</v>
      </c>
      <c r="AA375" s="5">
        <v>4.7142857142857144</v>
      </c>
    </row>
    <row r="376" spans="1:37" ht="15" customHeight="1">
      <c r="A376" s="41">
        <v>11</v>
      </c>
      <c r="B376" s="40" t="s">
        <v>270</v>
      </c>
      <c r="C376" s="40"/>
      <c r="D376" s="21">
        <f>AVERAGE(G376,I376,K376,M376,O376,Q376,S376,U376,W376,Y376,AA376,AC376,AE376,AG376,AI376,AK376)</f>
        <v>3.942708333333333</v>
      </c>
      <c r="E376" s="22">
        <f>SUM(F376,H376,J376,L376,N376,P376,R376,T376,V376,X376,Z376,AB376,AD376,AF376,AH376,AJ376)</f>
        <v>48</v>
      </c>
      <c r="F376" s="24"/>
      <c r="G376" s="25"/>
      <c r="H376" s="81"/>
      <c r="I376" s="25"/>
      <c r="J376" s="24"/>
      <c r="K376" s="25"/>
      <c r="N376" s="4">
        <v>27</v>
      </c>
      <c r="O376" s="5">
        <v>3.9166666666666665</v>
      </c>
      <c r="R376" s="4">
        <v>21</v>
      </c>
      <c r="S376" s="5">
        <v>3.96875</v>
      </c>
    </row>
    <row r="377" spans="1:37" ht="15" customHeight="1">
      <c r="A377" s="41">
        <v>12</v>
      </c>
      <c r="B377" s="40" t="s">
        <v>160</v>
      </c>
      <c r="C377" s="40"/>
      <c r="D377" s="21">
        <f>AVERAGE(G377,I377,K377,M377,O377,Q377,S377,U377,W377,Y377,AA377,AC377,AE377,AG377,AI377,AK377)</f>
        <v>3.88</v>
      </c>
      <c r="E377" s="22">
        <f>SUM(F377,H377,J377,L377,N377,P377,R377,T377,V377,X377,Z377,AB377,AD377,AF377,AH377,AJ377)</f>
        <v>42</v>
      </c>
      <c r="F377" s="24"/>
      <c r="G377" s="25"/>
      <c r="H377" s="81">
        <v>21</v>
      </c>
      <c r="I377" s="25">
        <v>3.9</v>
      </c>
      <c r="J377" s="24"/>
      <c r="K377" s="25"/>
      <c r="P377" s="74">
        <v>21</v>
      </c>
      <c r="Q377" s="5">
        <v>3.86</v>
      </c>
    </row>
    <row r="378" spans="1:37" ht="15" customHeight="1">
      <c r="A378" s="41">
        <v>13</v>
      </c>
      <c r="B378" s="40" t="s">
        <v>320</v>
      </c>
      <c r="C378" s="40"/>
      <c r="D378" s="21">
        <f>AVERAGE(S378,AA378,AC378,AE378,AG378,AI378,AK378)</f>
        <v>4.3158482142857144</v>
      </c>
      <c r="E378" s="22">
        <f>SUM(R378,Z378,AB378,AD378,AF378,AH378,AJ378)</f>
        <v>39</v>
      </c>
      <c r="F378" s="24"/>
      <c r="G378" s="25"/>
      <c r="H378" s="81"/>
      <c r="I378" s="25"/>
      <c r="J378" s="24"/>
      <c r="K378" s="25"/>
      <c r="R378" s="4">
        <v>12</v>
      </c>
      <c r="S378" s="5">
        <v>3.578125</v>
      </c>
      <c r="Z378" s="4">
        <v>27</v>
      </c>
      <c r="AA378" s="5">
        <v>5.0535714285714288</v>
      </c>
    </row>
    <row r="379" spans="1:37" ht="15" customHeight="1">
      <c r="A379" s="41">
        <v>14</v>
      </c>
      <c r="B379" s="40" t="s">
        <v>417</v>
      </c>
      <c r="C379" s="40"/>
      <c r="D379" s="21">
        <f>AVERAGE(AK379,AM379,AO379)</f>
        <v>5.2321428571428568</v>
      </c>
      <c r="E379" s="22">
        <f>SUM(AJ379,AL379,AN379)</f>
        <v>30</v>
      </c>
      <c r="F379" s="24"/>
      <c r="G379" s="25"/>
      <c r="H379" s="81"/>
      <c r="I379" s="25"/>
      <c r="J379" s="24"/>
      <c r="K379" s="25"/>
      <c r="AJ379" s="74">
        <v>30</v>
      </c>
      <c r="AK379" s="5">
        <v>5.2321428571428568</v>
      </c>
    </row>
    <row r="380" spans="1:37" ht="15" customHeight="1">
      <c r="A380" s="41">
        <v>15</v>
      </c>
      <c r="B380" s="40" t="s">
        <v>215</v>
      </c>
      <c r="C380" s="40"/>
      <c r="D380" s="21">
        <f>AVERAGE(G380,I380,K380,M380,O380,Q380,S380,U380,W380,Y380,AA380,AC380,AE380,AG380,AI380,AK380)</f>
        <v>4.8666666666666663</v>
      </c>
      <c r="E380" s="22">
        <f>SUM(F380,H380,J380,L380,N380,P380,R380,T380,V380,X380,Z380,AB380,AD380,AF380,AH380,AJ380)</f>
        <v>30</v>
      </c>
      <c r="F380" s="24"/>
      <c r="G380" s="25"/>
      <c r="H380" s="81"/>
      <c r="I380" s="25"/>
      <c r="J380" s="24">
        <v>30</v>
      </c>
      <c r="K380" s="25">
        <v>4.8666666666666663</v>
      </c>
    </row>
    <row r="381" spans="1:37" ht="15" customHeight="1">
      <c r="A381" s="41">
        <v>16</v>
      </c>
      <c r="B381" s="40" t="s">
        <v>396</v>
      </c>
      <c r="C381" s="40"/>
      <c r="D381" s="21">
        <f>AVERAGE(AE381,AG381,AI381,AK381)</f>
        <v>4.8392857142857144</v>
      </c>
      <c r="E381" s="22">
        <f>SUM(AD381,AF381,AH381,AJ381)</f>
        <v>30</v>
      </c>
      <c r="F381" s="24"/>
      <c r="G381" s="25"/>
      <c r="H381" s="81"/>
      <c r="I381" s="25"/>
      <c r="J381" s="24"/>
      <c r="K381" s="25"/>
      <c r="AD381" s="4">
        <v>30</v>
      </c>
      <c r="AE381" s="5">
        <v>4.8392857142857144</v>
      </c>
    </row>
    <row r="382" spans="1:37" ht="15" customHeight="1">
      <c r="A382" s="41">
        <v>17</v>
      </c>
      <c r="B382" s="40" t="s">
        <v>157</v>
      </c>
      <c r="C382" s="40"/>
      <c r="D382" s="21">
        <f>AVERAGE(G382,I382,K382,M382,O382,Q382,S382,U382,W382,Y382,AA382,AC382,AE382,AG382,AI382,AK382)</f>
        <v>4.51</v>
      </c>
      <c r="E382" s="22">
        <f>SUM(F382,H382,J382,L382,N382,P382,R382,T382,V382,X382,Z382,AB382,AD382,AF382,AH382,AJ382)</f>
        <v>30</v>
      </c>
      <c r="F382" s="24"/>
      <c r="G382" s="25"/>
      <c r="H382" s="81">
        <v>30</v>
      </c>
      <c r="I382" s="25">
        <v>4.51</v>
      </c>
      <c r="J382" s="24"/>
      <c r="K382" s="25"/>
    </row>
    <row r="383" spans="1:37" ht="15" customHeight="1">
      <c r="A383" s="41">
        <v>18</v>
      </c>
      <c r="B383" s="40" t="s">
        <v>221</v>
      </c>
      <c r="C383" s="40"/>
      <c r="D383" s="21">
        <f>AVERAGE(K383,AK383)</f>
        <v>2.2535714285714286</v>
      </c>
      <c r="E383" s="22">
        <f>SUM(J383,AJ383)</f>
        <v>30</v>
      </c>
      <c r="F383" s="24"/>
      <c r="G383" s="25"/>
      <c r="H383" s="81"/>
      <c r="I383" s="25"/>
      <c r="J383" s="24">
        <v>9</v>
      </c>
      <c r="K383" s="25">
        <v>2.4</v>
      </c>
      <c r="AJ383" s="74">
        <v>21</v>
      </c>
      <c r="AK383" s="5">
        <v>2.1071428571428572</v>
      </c>
    </row>
    <row r="384" spans="1:37" ht="15" customHeight="1">
      <c r="A384" s="41">
        <v>19</v>
      </c>
      <c r="B384" s="40" t="s">
        <v>32</v>
      </c>
      <c r="C384" s="40"/>
      <c r="D384" s="21">
        <f>AVERAGE(G384,I384,K384,M384,O384,Q384,S384,U384,W384,Y384,AA384,AC384,AE384,AG384,AI384,AK384)</f>
        <v>2.09375</v>
      </c>
      <c r="E384" s="22">
        <f>SUM(F384,H384,J384,L384,N384,P384,R384,T384,V384,X384,Z384,AB384,AD384,AF384,AH384,AJ384)</f>
        <v>30</v>
      </c>
      <c r="F384" s="24">
        <v>30</v>
      </c>
      <c r="G384" s="25">
        <v>2.09375</v>
      </c>
      <c r="H384" s="81"/>
      <c r="I384" s="25"/>
      <c r="J384" s="24"/>
      <c r="K384" s="25"/>
    </row>
    <row r="385" spans="1:27" ht="15" customHeight="1">
      <c r="A385" s="41">
        <v>20</v>
      </c>
      <c r="B385" s="40" t="s">
        <v>286</v>
      </c>
      <c r="C385" s="40"/>
      <c r="D385" s="21">
        <f>AVERAGE(G385,I385,K385,M385,O385,Q385,S385,U385,W385,Y385,AA385,AC385,AE385,AG385,AI385,AK385)</f>
        <v>4.51</v>
      </c>
      <c r="E385" s="22">
        <f>SUM(F385,H385,J385,L385,N385,P385,R385,T385,V385,X385,Z385,AB385,AD385,AF385,AH385,AJ385)</f>
        <v>27</v>
      </c>
      <c r="F385" s="24"/>
      <c r="G385" s="25"/>
      <c r="H385" s="81"/>
      <c r="I385" s="25"/>
      <c r="J385" s="24"/>
      <c r="K385" s="25"/>
      <c r="P385" s="74">
        <v>27</v>
      </c>
      <c r="Q385" s="5">
        <v>4.51</v>
      </c>
    </row>
    <row r="386" spans="1:27" ht="15" customHeight="1">
      <c r="A386" s="41">
        <v>21</v>
      </c>
      <c r="B386" s="40" t="s">
        <v>318</v>
      </c>
      <c r="C386" s="40"/>
      <c r="D386" s="21">
        <f>AVERAGE(G386,I386,K386,M386,O386,Q386,S386,U386,W386,Y386,AA386,AC386,AE386,AG386,AI386,AK386)</f>
        <v>4.109375</v>
      </c>
      <c r="E386" s="22">
        <f>SUM(F386,H386,J386,L386,N386,P386,R386,T386,V386,X386,Z386,AB386,AD386,AF386,AH386,AJ386)</f>
        <v>24</v>
      </c>
      <c r="F386" s="24"/>
      <c r="G386" s="25"/>
      <c r="H386" s="81"/>
      <c r="I386" s="25"/>
      <c r="J386" s="24"/>
      <c r="K386" s="25"/>
      <c r="R386" s="4">
        <v>24</v>
      </c>
      <c r="S386" s="5">
        <v>4.109375</v>
      </c>
    </row>
    <row r="387" spans="1:27" ht="15" customHeight="1">
      <c r="A387" s="41">
        <v>22</v>
      </c>
      <c r="B387" s="40" t="s">
        <v>159</v>
      </c>
      <c r="C387" s="40"/>
      <c r="D387" s="21">
        <f>AVERAGE(G387,I387,K387,M387,O387,Q387,S387,U387,W387,Y387,AA387,AC387,AE387,AG387,AI387,AK387)</f>
        <v>4.01</v>
      </c>
      <c r="E387" s="22">
        <f>SUM(F387,H387,J387,L387,N387,P387,R387,T387,V387,X387,Z387,AB387,AD387,AF387,AH387,AJ387)</f>
        <v>24</v>
      </c>
      <c r="F387" s="24"/>
      <c r="G387" s="25"/>
      <c r="H387" s="81">
        <v>24</v>
      </c>
      <c r="I387" s="25">
        <v>4.01</v>
      </c>
      <c r="J387" s="24"/>
      <c r="K387" s="25"/>
    </row>
    <row r="388" spans="1:27" ht="15" customHeight="1">
      <c r="A388" s="41">
        <v>23</v>
      </c>
      <c r="B388" s="40" t="s">
        <v>216</v>
      </c>
      <c r="C388" s="40"/>
      <c r="D388" s="21">
        <f>AVERAGE(G388,I388,K388,M388,O388,Q388,S388,U388,W388,Y388,AA388,AC388,AE388,AG388,AI388,AK388)</f>
        <v>3.6833333333333331</v>
      </c>
      <c r="E388" s="22">
        <f>SUM(F388,H388,J388,L388,N388,P388,R388,T388,V388,X388,Z388,AB388,AD388,AF388,AH388,AJ388)</f>
        <v>24</v>
      </c>
      <c r="F388" s="24"/>
      <c r="G388" s="25"/>
      <c r="H388" s="81"/>
      <c r="I388" s="25"/>
      <c r="J388" s="24">
        <v>24</v>
      </c>
      <c r="K388" s="25">
        <v>3.6833333333333331</v>
      </c>
    </row>
    <row r="389" spans="1:27" ht="15" customHeight="1">
      <c r="A389" s="41">
        <v>24</v>
      </c>
      <c r="B389" s="40" t="s">
        <v>362</v>
      </c>
      <c r="C389" s="40"/>
      <c r="D389" s="21">
        <f>AVERAGE(Y389,AA389,AC389,AE389,AG389,AI389,AK389)</f>
        <v>2.15</v>
      </c>
      <c r="E389" s="22">
        <f>SUM(X389,Z389,AB389,AD389,AF389,AH389,AJ389)</f>
        <v>21</v>
      </c>
      <c r="F389" s="24"/>
      <c r="G389" s="25"/>
      <c r="H389" s="81"/>
      <c r="I389" s="25"/>
      <c r="J389" s="24"/>
      <c r="K389" s="25"/>
      <c r="X389" s="74">
        <v>21</v>
      </c>
      <c r="Y389" s="5">
        <v>2.15</v>
      </c>
    </row>
    <row r="390" spans="1:27" ht="15" customHeight="1">
      <c r="A390" s="41">
        <v>25</v>
      </c>
      <c r="B390" s="40" t="s">
        <v>381</v>
      </c>
      <c r="C390" s="40"/>
      <c r="D390" s="21">
        <f>AVERAGE(G390,I390,K390,M390,O390,Q390,S390,U390,W390,Y390,AA390,AC390,AE390,AG390,AI390,AK390)</f>
        <v>4.0357142857142856</v>
      </c>
      <c r="E390" s="22">
        <f>SUM(F390,H390,J390,L390,N390,P390,R390,T390,V390,X390,Z390,AB390,AD390,AF390,AH390,AJ390)</f>
        <v>18</v>
      </c>
      <c r="F390" s="24"/>
      <c r="G390" s="25"/>
      <c r="H390" s="81"/>
      <c r="I390" s="25"/>
      <c r="J390" s="24"/>
      <c r="K390" s="25"/>
      <c r="Z390" s="4">
        <v>18</v>
      </c>
      <c r="AA390" s="5">
        <v>4.0357142857142856</v>
      </c>
    </row>
    <row r="391" spans="1:27" ht="15" customHeight="1">
      <c r="A391" s="41">
        <v>26</v>
      </c>
      <c r="B391" s="40" t="s">
        <v>319</v>
      </c>
      <c r="C391" s="40"/>
      <c r="D391" s="21">
        <f>AVERAGE(G391,I391,K391,M391,O391,Q391,S391,U391,W391,Y391,AA391,AC391,AE391,AG391,AI391,AK391)</f>
        <v>3.9375</v>
      </c>
      <c r="E391" s="22">
        <f>SUM(F391,H391,J391,L391,N391,P391,R391,T391,V391,X391,Z391,AB391,AD391,AF391,AH391,AJ391)</f>
        <v>18</v>
      </c>
      <c r="F391" s="24"/>
      <c r="G391" s="25"/>
      <c r="H391" s="81"/>
      <c r="I391" s="25"/>
      <c r="J391" s="24"/>
      <c r="K391" s="25"/>
      <c r="R391" s="4">
        <v>18</v>
      </c>
      <c r="S391" s="5">
        <v>3.9375</v>
      </c>
    </row>
    <row r="392" spans="1:27" ht="15" customHeight="1">
      <c r="A392" s="41">
        <v>27</v>
      </c>
      <c r="B392" s="40" t="s">
        <v>161</v>
      </c>
      <c r="C392" s="40"/>
      <c r="D392" s="21">
        <f>AVERAGE(G392,I392,K392,M392,O392,Q392,S392,U392,W392,Y392,AA392,AC392,AE392,AG392,AI392,AK392)</f>
        <v>2.37</v>
      </c>
      <c r="E392" s="22">
        <f>SUM(F392,H392,J392,L392,N392,P392,R392,T392,V392,X392,Z392,AB392,AD392,AF392,AH392,AJ392)</f>
        <v>18</v>
      </c>
      <c r="F392" s="24"/>
      <c r="G392" s="25"/>
      <c r="H392" s="81">
        <v>18</v>
      </c>
      <c r="I392" s="25">
        <v>2.37</v>
      </c>
      <c r="J392" s="24"/>
      <c r="K392" s="25"/>
    </row>
    <row r="393" spans="1:27" ht="15" customHeight="1">
      <c r="A393" s="41">
        <v>28</v>
      </c>
      <c r="B393" s="40" t="s">
        <v>382</v>
      </c>
      <c r="C393" s="40"/>
      <c r="D393" s="21">
        <f>AVERAGE(G393,I393,K393,M393,O393,Q393,S393,U393,W393,Y393,AA393,AC393,AE393,AG393,AI393,AK393)</f>
        <v>3.8928571428571428</v>
      </c>
      <c r="E393" s="22">
        <f>SUM(F393,H393,J393,L393,N393,P393,R393,T393,V393,X393,Z393,AB393,AD393,AF393,AH393,AJ393)</f>
        <v>15</v>
      </c>
      <c r="F393" s="24"/>
      <c r="G393" s="25"/>
      <c r="H393" s="81"/>
      <c r="I393" s="25"/>
      <c r="J393" s="24"/>
      <c r="K393" s="25"/>
      <c r="Z393" s="4">
        <v>15</v>
      </c>
      <c r="AA393" s="5">
        <v>3.8928571428571428</v>
      </c>
    </row>
    <row r="394" spans="1:27" ht="15" customHeight="1">
      <c r="A394" s="41">
        <v>29</v>
      </c>
      <c r="B394" s="40" t="s">
        <v>383</v>
      </c>
      <c r="C394" s="40"/>
      <c r="D394" s="21">
        <f>AVERAGE(G394,I394,K394,M394,O394,Q394,S394,U394,W394,Y394,AA394,AC394,AE394,AG394,AI394,AK394)</f>
        <v>3.75</v>
      </c>
      <c r="E394" s="22">
        <f>SUM(F394,H394,J394,L394,N394,P394,R394,T394,V394,X394,Z394,AB394,AD394,AF394,AH394,AJ394)</f>
        <v>12</v>
      </c>
      <c r="F394" s="24"/>
      <c r="G394" s="25"/>
      <c r="H394" s="81"/>
      <c r="I394" s="25"/>
      <c r="J394" s="24"/>
      <c r="K394" s="25"/>
      <c r="Z394" s="4">
        <v>12</v>
      </c>
      <c r="AA394" s="5">
        <v>3.75</v>
      </c>
    </row>
    <row r="395" spans="1:27" ht="15" customHeight="1">
      <c r="A395" s="41">
        <v>30</v>
      </c>
      <c r="B395" s="40" t="s">
        <v>220</v>
      </c>
      <c r="C395" s="40"/>
      <c r="D395" s="21">
        <f>AVERAGE(G395,I395,K395,M395,O395,Q395,S395,U395,W395,Y395,AA395,AC395,AE395,AG395,AI395,AK395)</f>
        <v>2.5333333333333332</v>
      </c>
      <c r="E395" s="22">
        <f>SUM(F395,H395,J395,L395,N395,P395,R395,T395,V395,X395,Z395,AB395,AD395,AF395,AH395,AJ395)</f>
        <v>12</v>
      </c>
      <c r="F395" s="24"/>
      <c r="G395" s="25"/>
      <c r="H395" s="81"/>
      <c r="I395" s="25"/>
      <c r="J395" s="24">
        <v>12</v>
      </c>
      <c r="K395" s="25">
        <v>2.5333333333333332</v>
      </c>
    </row>
    <row r="396" spans="1:27" ht="15" customHeight="1">
      <c r="A396" s="41">
        <v>31</v>
      </c>
      <c r="B396" s="40" t="s">
        <v>321</v>
      </c>
      <c r="C396" s="40"/>
      <c r="D396" s="21">
        <f>AVERAGE(G396,I396,K396,M396,O396,Q396,S396,U396,W396,Y396,AA396,AC396,AE396,AG396,AI396,AK396)</f>
        <v>3.28125</v>
      </c>
      <c r="E396" s="22">
        <f>SUM(F396,H396,J396,L396,N396,P396,R396,T396,V396,X396,Z396,AB396,AD396,AF396,AH396,AJ396)</f>
        <v>9</v>
      </c>
      <c r="F396" s="24"/>
      <c r="G396" s="25"/>
      <c r="H396" s="81"/>
      <c r="I396" s="25"/>
      <c r="J396" s="24"/>
      <c r="K396" s="25"/>
      <c r="R396" s="4">
        <v>9</v>
      </c>
      <c r="S396" s="5">
        <v>3.28125</v>
      </c>
    </row>
    <row r="397" spans="1:27" ht="15" customHeight="1">
      <c r="A397" s="41">
        <v>32</v>
      </c>
      <c r="B397" s="40" t="s">
        <v>322</v>
      </c>
      <c r="C397" s="40"/>
      <c r="D397" s="21">
        <f>AVERAGE(S397,AC397,AE397,AG397,AI397,AK397)</f>
        <v>2.96875</v>
      </c>
      <c r="E397" s="22">
        <f>SUM(R397,AB397,AD397,AF397,AH397,AJ397)</f>
        <v>6</v>
      </c>
      <c r="F397" s="24"/>
      <c r="G397" s="25"/>
      <c r="H397" s="81"/>
      <c r="I397" s="25"/>
      <c r="J397" s="24"/>
      <c r="K397" s="25"/>
      <c r="R397" s="4">
        <v>6</v>
      </c>
      <c r="S397" s="5">
        <v>2.96875</v>
      </c>
    </row>
    <row r="398" spans="1:27" ht="15" customHeight="1">
      <c r="A398" s="41">
        <v>33</v>
      </c>
      <c r="B398" s="40" t="s">
        <v>323</v>
      </c>
      <c r="C398" s="40"/>
      <c r="D398" s="21">
        <f>AVERAGE(S398,AA398,AC398,AE398,AG398,AI398,AK398)</f>
        <v>2.5424107142857144</v>
      </c>
      <c r="E398" s="22">
        <f>SUM(R398,Z398,AB398,AD398,AF398,AH398,AJ398)</f>
        <v>6</v>
      </c>
      <c r="F398" s="24"/>
      <c r="G398" s="25"/>
      <c r="H398" s="81"/>
      <c r="I398" s="25"/>
      <c r="J398" s="24"/>
      <c r="K398" s="25"/>
      <c r="R398" s="4">
        <v>3</v>
      </c>
      <c r="S398" s="5">
        <v>2.78125</v>
      </c>
      <c r="Z398" s="4">
        <v>3</v>
      </c>
      <c r="AA398" s="5">
        <v>2.3035714285714284</v>
      </c>
    </row>
    <row r="399" spans="1:27" ht="15" customHeight="1">
      <c r="A399" s="41">
        <v>34</v>
      </c>
      <c r="B399" s="40" t="s">
        <v>384</v>
      </c>
      <c r="C399" s="40"/>
      <c r="D399" s="21">
        <f>AVERAGE(G399,I399,K399,M399,O399,Q399,S399,U399,W399,Y399,AA399,AC399,AE399,AG399,AI399,AK399)</f>
        <v>2.4285714285714284</v>
      </c>
      <c r="E399" s="22">
        <f>SUM(F399,H399,J399,L399,N399,P399,R399,T399,V399,X399,Z399,AB399,AD399,AF399,AH399,AJ399)</f>
        <v>6</v>
      </c>
      <c r="F399" s="24"/>
      <c r="G399" s="25"/>
      <c r="H399" s="81"/>
      <c r="I399" s="25"/>
      <c r="J399" s="24"/>
      <c r="K399" s="25"/>
      <c r="Z399" s="4">
        <v>6</v>
      </c>
      <c r="AA399" s="5">
        <v>2.4285714285714284</v>
      </c>
    </row>
    <row r="400" spans="1:27" ht="15" customHeight="1">
      <c r="A400" s="41">
        <v>35</v>
      </c>
      <c r="B400" s="40" t="s">
        <v>324</v>
      </c>
      <c r="C400" s="40"/>
      <c r="D400" s="21">
        <f>AVERAGE(G400,I400,K400,M400,O400,Q400,S400,U400,W400,Y400,AA400,AC400,AE400,AG400,AI400,AK400)</f>
        <v>2.75</v>
      </c>
      <c r="E400" s="22">
        <f>SUM(F400,H400,J400,L400,N400,P400,R400,T400,V400,X400,Z400,AB400,AD400,AF400,AH400,AJ400)</f>
        <v>0</v>
      </c>
      <c r="F400" s="24"/>
      <c r="G400" s="25"/>
      <c r="H400" s="81"/>
      <c r="I400" s="25"/>
      <c r="J400" s="24"/>
      <c r="K400" s="25"/>
      <c r="R400" s="4">
        <v>0</v>
      </c>
      <c r="S400" s="5">
        <v>2.75</v>
      </c>
    </row>
    <row r="401" spans="1:41" ht="15" customHeight="1">
      <c r="A401" s="41">
        <v>36</v>
      </c>
      <c r="B401" s="40" t="s">
        <v>325</v>
      </c>
      <c r="C401" s="40"/>
      <c r="D401" s="21">
        <f>AVERAGE(G401,I401,K401,M401,O401,Q401,S401,U401,W401,Y401,AA401,AC401,AE401,AG401,AI401,AK401)</f>
        <v>2.453125</v>
      </c>
      <c r="E401" s="22">
        <f>SUM(F401,H401,J401,L401,N401,P401,R401,T401,V401,X401,Z401,AB401,AD401,AF401,AH401,AJ401)</f>
        <v>0</v>
      </c>
      <c r="F401" s="24"/>
      <c r="G401" s="25"/>
      <c r="H401" s="81"/>
      <c r="I401" s="25"/>
      <c r="J401" s="24"/>
      <c r="K401" s="25"/>
      <c r="R401" s="4">
        <v>0</v>
      </c>
      <c r="S401" s="5">
        <v>2.453125</v>
      </c>
    </row>
    <row r="402" spans="1:41" ht="15" customHeight="1">
      <c r="A402" s="41">
        <v>37</v>
      </c>
      <c r="B402" s="40" t="s">
        <v>326</v>
      </c>
      <c r="C402" s="40"/>
      <c r="D402" s="21">
        <f>AVERAGE(G402,I402,K402,M402,O402,Q402,S402,U402,W402,Y402,AA402,AC402,AE402,AG402,AI402,AK402)</f>
        <v>2.390625</v>
      </c>
      <c r="E402" s="22">
        <f>SUM(F402,H402,J402,L402,N402,P402,R402,T402,V402,X402,Z402,AB402,AD402,AF402,AH402,AJ402)</f>
        <v>0</v>
      </c>
      <c r="F402" s="24"/>
      <c r="G402" s="25"/>
      <c r="H402" s="81"/>
      <c r="I402" s="25"/>
      <c r="J402" s="24"/>
      <c r="K402" s="25"/>
      <c r="R402" s="4">
        <v>0</v>
      </c>
      <c r="S402" s="5">
        <v>2.390625</v>
      </c>
    </row>
    <row r="403" spans="1:41" ht="15" customHeight="1">
      <c r="A403" s="41"/>
      <c r="B403" s="40"/>
      <c r="C403" s="40"/>
      <c r="D403" s="21">
        <f>AVERAGE(G403,I403,K403,M403,O403,Q403,S403,U403,W403,Y403,AA403,AC403,AE403,AG403,AI403,AK403,AM403,AO403)</f>
        <v>0</v>
      </c>
      <c r="E403" s="22">
        <f>SUM(F403,H403,J403,L403,N403,P403,R403,T403,V403,X403,Z403,AB403,AD403,AF403,AH403,AJ403,AL403,AN403)</f>
        <v>0</v>
      </c>
      <c r="F403" s="24"/>
      <c r="G403" s="25">
        <v>0</v>
      </c>
      <c r="H403" s="81"/>
      <c r="I403" s="25"/>
      <c r="J403" s="24"/>
      <c r="K403" s="25"/>
    </row>
    <row r="404" spans="1:41" s="7" customFormat="1" ht="15" customHeight="1" thickBot="1">
      <c r="A404" s="46"/>
      <c r="B404" s="47"/>
      <c r="C404" s="47"/>
      <c r="D404" s="28"/>
      <c r="E404" s="29"/>
      <c r="F404" s="31"/>
      <c r="G404" s="32"/>
      <c r="H404" s="82"/>
      <c r="I404" s="32"/>
      <c r="J404" s="31"/>
      <c r="K404" s="32"/>
      <c r="L404" s="76"/>
      <c r="M404" s="10"/>
      <c r="N404" s="9"/>
      <c r="O404" s="10"/>
      <c r="P404" s="76"/>
      <c r="Q404" s="10"/>
      <c r="R404" s="9"/>
      <c r="S404" s="10"/>
      <c r="T404" s="76"/>
      <c r="U404" s="10"/>
      <c r="V404" s="9"/>
      <c r="W404" s="10"/>
      <c r="X404" s="76"/>
      <c r="Y404" s="10"/>
      <c r="Z404" s="9"/>
      <c r="AA404" s="10"/>
      <c r="AB404" s="76"/>
      <c r="AC404" s="10"/>
      <c r="AD404" s="9"/>
      <c r="AE404" s="10"/>
      <c r="AF404" s="76"/>
      <c r="AG404" s="10"/>
      <c r="AH404" s="9"/>
      <c r="AI404" s="10"/>
      <c r="AJ404" s="76"/>
      <c r="AK404" s="10"/>
      <c r="AL404" s="9"/>
      <c r="AM404" s="10"/>
      <c r="AN404" s="76"/>
      <c r="AO404" s="98"/>
    </row>
    <row r="405" spans="1:41" s="18" customFormat="1" ht="15" customHeight="1" thickTop="1">
      <c r="A405" s="14" t="s">
        <v>353</v>
      </c>
      <c r="B405" s="55"/>
      <c r="C405" s="55"/>
      <c r="D405" s="13" t="s">
        <v>33</v>
      </c>
      <c r="E405" s="11" t="s">
        <v>1</v>
      </c>
      <c r="F405" s="14"/>
      <c r="G405" s="15"/>
      <c r="H405" s="14"/>
      <c r="I405" s="15"/>
      <c r="J405" s="14"/>
      <c r="K405" s="15"/>
      <c r="L405" s="16"/>
      <c r="M405" s="17"/>
      <c r="N405" s="16"/>
      <c r="O405" s="17"/>
      <c r="P405" s="16"/>
      <c r="Q405" s="17"/>
      <c r="R405" s="16"/>
      <c r="S405" s="17"/>
      <c r="T405" s="16"/>
      <c r="U405" s="17"/>
      <c r="V405" s="16"/>
      <c r="W405" s="17"/>
      <c r="X405" s="16"/>
      <c r="Y405" s="17"/>
      <c r="Z405" s="16"/>
      <c r="AA405" s="17"/>
      <c r="AB405" s="16"/>
      <c r="AC405" s="17"/>
      <c r="AD405" s="16"/>
      <c r="AE405" s="17"/>
      <c r="AF405" s="16"/>
      <c r="AG405" s="17"/>
      <c r="AH405" s="16"/>
      <c r="AI405" s="17"/>
      <c r="AJ405" s="16"/>
      <c r="AK405" s="17"/>
      <c r="AL405" s="16"/>
      <c r="AM405" s="17"/>
      <c r="AN405" s="16"/>
      <c r="AO405" s="99"/>
    </row>
    <row r="406" spans="1:41" ht="15" customHeight="1">
      <c r="A406" s="41">
        <v>1</v>
      </c>
      <c r="B406" s="2" t="s">
        <v>344</v>
      </c>
      <c r="D406" s="21">
        <f>AVERAGE(U406,Y406,AI406,AK406,AM406)</f>
        <v>7.3876011904761913</v>
      </c>
      <c r="E406" s="22">
        <f>SUM(T406,X406,AH406,AJ406,AL406)</f>
        <v>150</v>
      </c>
      <c r="T406" s="74">
        <v>30</v>
      </c>
      <c r="U406" s="5">
        <v>5.9666666666666668</v>
      </c>
      <c r="X406" s="74">
        <v>30</v>
      </c>
      <c r="Y406" s="5">
        <v>6.92</v>
      </c>
      <c r="AF406" s="74">
        <v>27</v>
      </c>
      <c r="AG406" s="5">
        <v>5.35</v>
      </c>
      <c r="AH406" s="4">
        <v>30</v>
      </c>
      <c r="AI406" s="5">
        <v>7.625</v>
      </c>
      <c r="AJ406" s="74">
        <v>30</v>
      </c>
      <c r="AK406" s="5">
        <v>8.1607142857142865</v>
      </c>
      <c r="AL406" s="4">
        <v>30</v>
      </c>
      <c r="AM406" s="5">
        <v>8.265625</v>
      </c>
    </row>
    <row r="407" spans="1:41" ht="15" customHeight="1">
      <c r="A407" s="41">
        <v>2</v>
      </c>
      <c r="B407" s="40" t="s">
        <v>164</v>
      </c>
      <c r="C407" s="40"/>
      <c r="D407" s="21">
        <f>AVERAGE(I407,M407,O407,Q407,S407)</f>
        <v>6.0526249999999999</v>
      </c>
      <c r="E407" s="22">
        <f>SUM(H407,L407,N407,P407,R407)</f>
        <v>138</v>
      </c>
      <c r="F407" s="24"/>
      <c r="G407" s="25"/>
      <c r="H407" s="81">
        <v>27</v>
      </c>
      <c r="I407" s="25">
        <v>6.4</v>
      </c>
      <c r="J407" s="24">
        <v>24</v>
      </c>
      <c r="K407" s="25">
        <v>4.7166666666666668</v>
      </c>
      <c r="L407" s="74">
        <v>27</v>
      </c>
      <c r="M407" s="5">
        <v>5.5</v>
      </c>
      <c r="N407" s="4">
        <v>24</v>
      </c>
      <c r="O407" s="5">
        <v>5.85</v>
      </c>
      <c r="P407" s="74">
        <v>30</v>
      </c>
      <c r="Q407" s="5">
        <v>6.81</v>
      </c>
      <c r="R407" s="4">
        <v>30</v>
      </c>
      <c r="S407" s="5">
        <v>5.703125</v>
      </c>
      <c r="T407" s="74">
        <v>18</v>
      </c>
      <c r="U407" s="5">
        <v>5.25</v>
      </c>
    </row>
    <row r="408" spans="1:41" ht="15" customHeight="1">
      <c r="A408" s="41">
        <v>3</v>
      </c>
      <c r="B408" s="2" t="s">
        <v>166</v>
      </c>
      <c r="D408" s="21">
        <f>AVERAGE(Q408,S408,AC408,AE408,AK408)</f>
        <v>5.5465059523809526</v>
      </c>
      <c r="E408" s="22">
        <f>SUM(P408,R408,AB408,AD408,AJ408)</f>
        <v>138</v>
      </c>
      <c r="H408" s="74">
        <v>21</v>
      </c>
      <c r="I408" s="5">
        <v>5.36</v>
      </c>
      <c r="J408" s="4">
        <v>15</v>
      </c>
      <c r="K408" s="5">
        <v>4.2166666666666668</v>
      </c>
      <c r="N408" s="4">
        <v>21</v>
      </c>
      <c r="O408" s="5">
        <v>4.55</v>
      </c>
      <c r="P408" s="74">
        <v>24</v>
      </c>
      <c r="Q408" s="5">
        <v>6.53</v>
      </c>
      <c r="R408" s="4">
        <v>27</v>
      </c>
      <c r="S408" s="5">
        <v>4.640625</v>
      </c>
      <c r="T408" s="74">
        <v>21</v>
      </c>
      <c r="U408" s="5">
        <v>5.35</v>
      </c>
      <c r="V408" s="4">
        <v>24</v>
      </c>
      <c r="W408" s="5">
        <v>5.875</v>
      </c>
      <c r="X408" s="74">
        <v>21</v>
      </c>
      <c r="Y408" s="5">
        <v>5.53</v>
      </c>
      <c r="Z408" s="4">
        <v>21</v>
      </c>
      <c r="AA408" s="5">
        <v>5.3035714285714288</v>
      </c>
      <c r="AB408" s="74">
        <v>30</v>
      </c>
      <c r="AC408" s="5">
        <v>6.8833333333333337</v>
      </c>
      <c r="AD408" s="4">
        <v>30</v>
      </c>
      <c r="AE408" s="5">
        <v>4.9821428571428568</v>
      </c>
      <c r="AF408" s="74">
        <v>18</v>
      </c>
      <c r="AG408" s="5">
        <v>4.7333333333333334</v>
      </c>
      <c r="AH408" s="4">
        <v>24</v>
      </c>
      <c r="AI408" s="5">
        <v>4.2857142857142856</v>
      </c>
      <c r="AJ408" s="74">
        <v>27</v>
      </c>
      <c r="AK408" s="5">
        <v>4.6964285714285712</v>
      </c>
      <c r="AL408" s="4">
        <v>24</v>
      </c>
      <c r="AM408" s="5">
        <v>4.8125</v>
      </c>
    </row>
    <row r="409" spans="1:41" ht="15" customHeight="1">
      <c r="A409" s="41">
        <v>4</v>
      </c>
      <c r="B409" s="40" t="s">
        <v>223</v>
      </c>
      <c r="C409" s="40"/>
      <c r="D409" s="21">
        <f>AVERAGE(M409,O409,AG409,AI409,AM409)</f>
        <v>6.1536011904761905</v>
      </c>
      <c r="E409" s="22">
        <f>SUM(L409,N409,AF409,AH409,AL409)</f>
        <v>135</v>
      </c>
      <c r="F409" s="24"/>
      <c r="G409" s="25"/>
      <c r="H409" s="81"/>
      <c r="I409" s="25"/>
      <c r="J409" s="24">
        <v>21</v>
      </c>
      <c r="K409" s="25">
        <v>4.6500000000000004</v>
      </c>
      <c r="L409" s="74">
        <v>30</v>
      </c>
      <c r="M409" s="5">
        <v>5.65</v>
      </c>
      <c r="N409" s="4">
        <v>30</v>
      </c>
      <c r="O409" s="5">
        <v>6.6833333333333336</v>
      </c>
      <c r="AF409" s="74">
        <v>21</v>
      </c>
      <c r="AG409" s="5">
        <v>5.1333333333333337</v>
      </c>
      <c r="AH409" s="4">
        <v>27</v>
      </c>
      <c r="AI409" s="5">
        <v>6.7857142857142856</v>
      </c>
      <c r="AL409" s="4">
        <v>27</v>
      </c>
      <c r="AM409" s="5">
        <v>6.515625</v>
      </c>
    </row>
    <row r="410" spans="1:41" ht="15" customHeight="1">
      <c r="A410" s="41">
        <v>5</v>
      </c>
      <c r="B410" s="40" t="s">
        <v>165</v>
      </c>
      <c r="C410" s="40"/>
      <c r="D410" s="21">
        <f>AVERAGE(I410,K410,Q410,Y410,AG410)</f>
        <v>5.5906666666666665</v>
      </c>
      <c r="E410" s="22">
        <f>SUM(H410,J410,P410,X410,AF410)</f>
        <v>120</v>
      </c>
      <c r="F410" s="24"/>
      <c r="G410" s="25"/>
      <c r="H410" s="81">
        <v>24</v>
      </c>
      <c r="I410" s="25">
        <v>5.86</v>
      </c>
      <c r="J410" s="24">
        <v>27</v>
      </c>
      <c r="K410" s="25">
        <v>4.9333333333333336</v>
      </c>
      <c r="P410" s="74">
        <v>18</v>
      </c>
      <c r="Q410" s="5">
        <v>5.73</v>
      </c>
      <c r="X410" s="74">
        <v>27</v>
      </c>
      <c r="Y410" s="5">
        <v>6.13</v>
      </c>
      <c r="AF410" s="74">
        <v>24</v>
      </c>
      <c r="AG410" s="5">
        <v>5.3</v>
      </c>
    </row>
    <row r="411" spans="1:41" ht="15" customHeight="1">
      <c r="A411" s="41">
        <v>6</v>
      </c>
      <c r="B411" s="40" t="s">
        <v>41</v>
      </c>
      <c r="C411" s="40"/>
      <c r="D411" s="21">
        <f>AVERAGE(G411,K411,M411,U411,AE411,AK411)</f>
        <v>3.5456249999999998</v>
      </c>
      <c r="E411" s="22">
        <f>SUM(F411,J411,L411,T411,AD411,AJ411)</f>
        <v>96</v>
      </c>
      <c r="F411" s="24">
        <v>30</v>
      </c>
      <c r="G411" s="25">
        <v>3.453125</v>
      </c>
      <c r="H411" s="81"/>
      <c r="I411" s="25"/>
      <c r="J411" s="24">
        <v>6</v>
      </c>
      <c r="K411" s="25">
        <v>2.9666666666666668</v>
      </c>
      <c r="L411" s="74">
        <v>18</v>
      </c>
      <c r="M411" s="5">
        <v>2.7166666666666668</v>
      </c>
      <c r="T411" s="74">
        <v>15</v>
      </c>
      <c r="U411" s="5">
        <v>3.7166666666666668</v>
      </c>
      <c r="AD411" s="4">
        <v>27</v>
      </c>
      <c r="AE411" s="5">
        <v>4.875</v>
      </c>
    </row>
    <row r="412" spans="1:41" ht="15" customHeight="1">
      <c r="A412" s="41">
        <v>7</v>
      </c>
      <c r="B412" s="40" t="s">
        <v>42</v>
      </c>
      <c r="C412" s="40"/>
      <c r="D412" s="21">
        <f>AVERAGE(G412,M412,Q412,U412,AE412,AK412)</f>
        <v>3.2140773809523813</v>
      </c>
      <c r="E412" s="22">
        <f>SUM(F412,L412,P412,T412,AD412,AJ412)</f>
        <v>87</v>
      </c>
      <c r="F412" s="24">
        <v>24</v>
      </c>
      <c r="G412" s="25">
        <v>2.140625</v>
      </c>
      <c r="H412" s="81"/>
      <c r="I412" s="25"/>
      <c r="J412" s="24">
        <v>0</v>
      </c>
      <c r="K412" s="25">
        <v>2.5333333333333332</v>
      </c>
      <c r="L412" s="74">
        <v>21</v>
      </c>
      <c r="M412" s="5">
        <v>2.8333333333333335</v>
      </c>
      <c r="P412" s="74">
        <v>9</v>
      </c>
      <c r="Q412" s="5">
        <v>4.2</v>
      </c>
      <c r="T412" s="74">
        <v>12</v>
      </c>
      <c r="U412" s="5">
        <v>2.95</v>
      </c>
      <c r="AD412" s="4">
        <v>21</v>
      </c>
      <c r="AE412" s="5">
        <v>3.9464285714285716</v>
      </c>
    </row>
    <row r="413" spans="1:41" ht="15" customHeight="1">
      <c r="A413" s="41">
        <v>8</v>
      </c>
      <c r="B413" s="2" t="s">
        <v>224</v>
      </c>
      <c r="D413" s="21">
        <f>AVERAGE(K413,S413,Y413,AE413,AK413)</f>
        <v>4.6375744047619047</v>
      </c>
      <c r="E413" s="22">
        <f>SUM(J413,R413,X413,AD413,AJ413)</f>
        <v>84</v>
      </c>
      <c r="J413" s="4">
        <v>18</v>
      </c>
      <c r="K413" s="5">
        <v>4.583333333333333</v>
      </c>
      <c r="R413" s="4">
        <v>18</v>
      </c>
      <c r="S413" s="5">
        <v>3.90625</v>
      </c>
      <c r="X413" s="74">
        <v>24</v>
      </c>
      <c r="Y413" s="5">
        <v>5.65</v>
      </c>
      <c r="AD413" s="4">
        <v>24</v>
      </c>
      <c r="AE413" s="5">
        <v>4.4107142857142856</v>
      </c>
    </row>
    <row r="414" spans="1:41" ht="15" customHeight="1">
      <c r="A414" s="41">
        <v>9</v>
      </c>
      <c r="B414" s="2" t="s">
        <v>222</v>
      </c>
      <c r="D414" s="21">
        <f>AVERAGE(K414,Q414,U414,AK414)</f>
        <v>5.7244444444444449</v>
      </c>
      <c r="E414" s="22">
        <f>SUM(J414,P414,T414,AJ414)</f>
        <v>81</v>
      </c>
      <c r="J414" s="4">
        <v>30</v>
      </c>
      <c r="K414" s="5">
        <v>5.166666666666667</v>
      </c>
      <c r="P414" s="74">
        <v>27</v>
      </c>
      <c r="Q414" s="5">
        <v>6.59</v>
      </c>
      <c r="T414" s="74">
        <v>24</v>
      </c>
      <c r="U414" s="5">
        <v>5.416666666666667</v>
      </c>
    </row>
    <row r="415" spans="1:41" ht="15" customHeight="1">
      <c r="A415" s="41">
        <v>10</v>
      </c>
      <c r="B415" s="40" t="s">
        <v>35</v>
      </c>
      <c r="C415" s="40"/>
      <c r="D415" s="21">
        <f>AVERAGE(G415,K415,U415,Y415,AK415)</f>
        <v>2.7733854166666667</v>
      </c>
      <c r="E415" s="22">
        <f>SUM(F415,J415,T415,X415,AJ415)</f>
        <v>63</v>
      </c>
      <c r="F415" s="24">
        <v>27</v>
      </c>
      <c r="G415" s="25">
        <v>2.796875</v>
      </c>
      <c r="H415" s="81"/>
      <c r="I415" s="25"/>
      <c r="J415" s="4">
        <v>9</v>
      </c>
      <c r="K415" s="5">
        <v>3.2</v>
      </c>
      <c r="T415" s="74">
        <v>9</v>
      </c>
      <c r="U415" s="5">
        <v>1.9166666666666667</v>
      </c>
      <c r="X415" s="74">
        <v>18</v>
      </c>
      <c r="Y415" s="5">
        <v>3.18</v>
      </c>
    </row>
    <row r="416" spans="1:41" ht="15" customHeight="1">
      <c r="A416" s="41">
        <v>11</v>
      </c>
      <c r="B416" s="2" t="s">
        <v>351</v>
      </c>
      <c r="D416" s="21">
        <f>AVERAGE(W416,AG416,AK416)</f>
        <v>6.0739583333333336</v>
      </c>
      <c r="E416" s="22">
        <f>SUM(V416,AF416,AJ416)</f>
        <v>60</v>
      </c>
      <c r="V416" s="4">
        <v>30</v>
      </c>
      <c r="W416" s="5">
        <v>6.53125</v>
      </c>
      <c r="AF416" s="74">
        <v>30</v>
      </c>
      <c r="AG416" s="5">
        <v>5.6166666666666663</v>
      </c>
    </row>
    <row r="417" spans="1:39" ht="15" customHeight="1">
      <c r="A417" s="41">
        <v>12</v>
      </c>
      <c r="B417" s="40" t="s">
        <v>225</v>
      </c>
      <c r="D417" s="21">
        <f>AVERAGE(K417,M417,Q417,AK417)</f>
        <v>4.6900000000000004</v>
      </c>
      <c r="E417" s="22">
        <f>SUM(J417,L417,P417,AJ417)</f>
        <v>57</v>
      </c>
      <c r="J417" s="4">
        <v>12</v>
      </c>
      <c r="K417" s="5">
        <v>3.8666666666666667</v>
      </c>
      <c r="L417" s="74">
        <v>24</v>
      </c>
      <c r="M417" s="5">
        <v>4.4333333333333336</v>
      </c>
      <c r="P417" s="74">
        <v>21</v>
      </c>
      <c r="Q417" s="5">
        <v>5.77</v>
      </c>
    </row>
    <row r="418" spans="1:39" ht="15" customHeight="1">
      <c r="A418" s="41">
        <v>13</v>
      </c>
      <c r="B418" s="2" t="s">
        <v>271</v>
      </c>
      <c r="D418" s="21">
        <f>AVERAGE(,O418,W418,Y418,AA418,AC418,AE418,AG418,AI418,AK418)</f>
        <v>4.0138888888888893</v>
      </c>
      <c r="E418" s="22">
        <f>SUM(N418,V418,X418,Z418,AB418,AD418,AF418,AH418,AJ418)</f>
        <v>54</v>
      </c>
      <c r="N418" s="4">
        <v>27</v>
      </c>
      <c r="O418" s="5">
        <v>5.916666666666667</v>
      </c>
      <c r="V418" s="4">
        <v>27</v>
      </c>
      <c r="W418" s="5">
        <v>6.125</v>
      </c>
    </row>
    <row r="419" spans="1:39" ht="15" customHeight="1">
      <c r="A419" s="41">
        <v>14</v>
      </c>
      <c r="B419" s="40" t="s">
        <v>168</v>
      </c>
      <c r="D419" s="21">
        <f>AVERAGE(I419,AI419,AM419)</f>
        <v>2.3694940476190478</v>
      </c>
      <c r="E419" s="22">
        <f>SUM(H419,AH419,AL419)</f>
        <v>54</v>
      </c>
      <c r="H419" s="74">
        <v>15</v>
      </c>
      <c r="I419" s="5">
        <v>3.2</v>
      </c>
      <c r="AH419" s="4">
        <v>18</v>
      </c>
      <c r="AI419" s="5">
        <v>1.6428571428571428</v>
      </c>
      <c r="AL419" s="4">
        <v>21</v>
      </c>
      <c r="AM419" s="5">
        <v>2.265625</v>
      </c>
    </row>
    <row r="420" spans="1:39" ht="15" customHeight="1">
      <c r="A420" s="1">
        <v>15</v>
      </c>
      <c r="B420" s="2" t="s">
        <v>226</v>
      </c>
      <c r="D420" s="21">
        <f>AVERAGE(K420,O420,AG420,AK420)</f>
        <v>3.3815476190476188</v>
      </c>
      <c r="E420" s="22">
        <f>SUM(J420,N420,AF420,AJ420)</f>
        <v>51</v>
      </c>
      <c r="J420" s="4">
        <v>3</v>
      </c>
      <c r="K420" s="5">
        <v>2.75</v>
      </c>
      <c r="N420" s="4">
        <v>9</v>
      </c>
      <c r="O420" s="5">
        <v>3.2</v>
      </c>
      <c r="AF420" s="74">
        <v>15</v>
      </c>
      <c r="AG420" s="5">
        <v>3.1833333333333331</v>
      </c>
      <c r="AJ420" s="74">
        <v>24</v>
      </c>
      <c r="AK420" s="5">
        <v>4.3928571428571432</v>
      </c>
    </row>
    <row r="421" spans="1:39" ht="15" customHeight="1">
      <c r="A421" s="1">
        <v>16</v>
      </c>
      <c r="B421" s="2" t="s">
        <v>389</v>
      </c>
      <c r="D421" s="21">
        <f>AVERAGE(AA421,AE421,AG421,AI421,AK421)</f>
        <v>3.5892857142857144</v>
      </c>
      <c r="E421" s="22">
        <f>SUM(Z421,AD421,AF421,AH421,AJ421)</f>
        <v>33</v>
      </c>
      <c r="Z421" s="4">
        <v>15</v>
      </c>
      <c r="AA421" s="5">
        <v>4.3571428571428568</v>
      </c>
      <c r="AD421" s="4">
        <v>18</v>
      </c>
      <c r="AE421" s="5">
        <v>2.8214285714285716</v>
      </c>
    </row>
    <row r="422" spans="1:39" ht="15" customHeight="1">
      <c r="A422" s="1">
        <v>17</v>
      </c>
      <c r="B422" s="2" t="s">
        <v>385</v>
      </c>
      <c r="D422" s="21">
        <f>AVERAGE(G422,I422,K422,M422,O422,Q422,S422,U422,W422,Y422,AA422,AC422,AE422,AG422,AI422,AK422)</f>
        <v>8.0357142857142865</v>
      </c>
      <c r="E422" s="22">
        <f>SUM(F422,H422,J422,L422,N422,P422,R422,T422,V422,X422,Z422,AB422,AD422,AF422,AH422,AJ422)</f>
        <v>30</v>
      </c>
      <c r="Z422" s="4">
        <v>30</v>
      </c>
      <c r="AA422" s="5">
        <v>8.0357142857142865</v>
      </c>
    </row>
    <row r="423" spans="1:39" ht="15" customHeight="1">
      <c r="A423" s="1">
        <v>18</v>
      </c>
      <c r="B423" s="2" t="s">
        <v>163</v>
      </c>
      <c r="D423" s="21">
        <f>AVERAGE(G423,I423,K423,M423,O423,Q423,S423,U423,W423,Y423,AA423,AC423,AE423,AG423,AI423,AK423)</f>
        <v>7.74</v>
      </c>
      <c r="E423" s="22">
        <f>SUM(F423,H423,J423,L423,N423,P423,R423,T423,V423,X423,Z423,AB423,AD423,AF423,AH423,AJ423)</f>
        <v>30</v>
      </c>
      <c r="H423" s="74">
        <v>30</v>
      </c>
      <c r="I423" s="5">
        <v>7.74</v>
      </c>
      <c r="J423" s="24"/>
      <c r="K423" s="25"/>
    </row>
    <row r="424" spans="1:39" ht="15" customHeight="1">
      <c r="A424" s="1">
        <v>19</v>
      </c>
      <c r="B424" s="40" t="s">
        <v>273</v>
      </c>
      <c r="D424" s="21">
        <f>AVERAGE(G424,I424,K424,M424,O424,Q424,S424,U424,W424,Y424,AA424,AC424,AE424,AG424,AI424,AK424)</f>
        <v>4.7966666666666669</v>
      </c>
      <c r="E424" s="22">
        <f>SUM(F424,H424,J424,L424,N424,P424,R424,T424,V424,X424,Z424,AB424,AD424,AF424,AH424,AJ424)</f>
        <v>30</v>
      </c>
      <c r="N424" s="4">
        <v>15</v>
      </c>
      <c r="O424" s="5">
        <v>4.333333333333333</v>
      </c>
      <c r="P424" s="74">
        <v>15</v>
      </c>
      <c r="Q424" s="5">
        <v>5.26</v>
      </c>
    </row>
    <row r="425" spans="1:39" ht="15" customHeight="1">
      <c r="A425" s="1">
        <v>20</v>
      </c>
      <c r="B425" s="2" t="s">
        <v>386</v>
      </c>
      <c r="D425" s="21">
        <f>AVERAGE(G425,I425,K425,M425,O425,Q425,S425,U425,W425,Y425,AA425,AC425,AE425,AG425,AI425,AK425)</f>
        <v>5.9285714285714288</v>
      </c>
      <c r="E425" s="22">
        <f>SUM(F425,H425,J425,L425,N425,P425,R425,T425,V425,X425,Z425,AB425,AD425,AF425,AH425,AJ425)</f>
        <v>27</v>
      </c>
      <c r="Z425" s="4">
        <v>27</v>
      </c>
      <c r="AA425" s="5">
        <v>5.9285714285714288</v>
      </c>
    </row>
    <row r="426" spans="1:39" ht="15" customHeight="1">
      <c r="A426" s="1">
        <v>21</v>
      </c>
      <c r="B426" s="2" t="s">
        <v>223</v>
      </c>
      <c r="D426" s="21">
        <f>AVERAGE(G426,I426,K426,M426,O426,Q426,S426,U426,W426,Y426,AA426,AC426,AE426,AG426,AI426,AK426)</f>
        <v>5.7</v>
      </c>
      <c r="E426" s="22">
        <f>SUM(F426,H426,J426,L426,N426,P426,R426,T426,V426,X426,Z426,AB426,AD426,AF426,AH426,AJ426)</f>
        <v>27</v>
      </c>
      <c r="T426" s="74">
        <v>27</v>
      </c>
      <c r="U426" s="5">
        <v>5.7</v>
      </c>
    </row>
    <row r="427" spans="1:39" ht="15" customHeight="1">
      <c r="A427" s="1">
        <v>22</v>
      </c>
      <c r="B427" s="2" t="s">
        <v>387</v>
      </c>
      <c r="D427" s="21">
        <f>AVERAGE(G427,I427,K427,M427,O427,Q427,S427,U427,W427,Y427,AA427,AC427,AE427,AG427,AI427,AK427)</f>
        <v>5.5714285714285712</v>
      </c>
      <c r="E427" s="22">
        <f>SUM(F427,H427,J427,L427,N427,P427,R427,T427,V427,X427,Z427,AB427,AD427,AF427,AH427,AJ427)</f>
        <v>24</v>
      </c>
      <c r="Z427" s="4">
        <v>24</v>
      </c>
      <c r="AA427" s="5">
        <v>5.5714285714285712</v>
      </c>
    </row>
    <row r="428" spans="1:39" ht="15" customHeight="1">
      <c r="A428" s="1">
        <v>23</v>
      </c>
      <c r="B428" s="2" t="s">
        <v>328</v>
      </c>
      <c r="D428" s="21">
        <f>AVERAGE(G428,I428,K428,M428,O428,Q428,S428,U428,W428,Y428,AA428,AC428,AE428,AG428,AI428,AK428)</f>
        <v>4.359375</v>
      </c>
      <c r="E428" s="22">
        <f>SUM(F428,H428,J428,L428,N428,P428,R428,T428,V428,X428,Z428,AB428,AD428,AF428,AH428,AJ428)</f>
        <v>24</v>
      </c>
      <c r="R428" s="4">
        <v>24</v>
      </c>
      <c r="S428" s="5">
        <v>4.359375</v>
      </c>
    </row>
    <row r="429" spans="1:39" ht="15" customHeight="1">
      <c r="A429" s="1">
        <v>24</v>
      </c>
      <c r="B429" s="2" t="s">
        <v>329</v>
      </c>
      <c r="D429" s="21">
        <f>AVERAGE(G429,I429,K429,M429,O429,Q429,S429,U429,W429,Y429,AA429,AC429,AE429,AG429,AI429,AK429)</f>
        <v>4.359375</v>
      </c>
      <c r="E429" s="22">
        <f>SUM(F429,H429,J429,L429,N429,P429,R429,T429,V429,X429,Z429,AB429,AD429,AF429,AH429,AJ429)</f>
        <v>21</v>
      </c>
      <c r="R429" s="4">
        <v>21</v>
      </c>
      <c r="S429" s="5">
        <v>4.359375</v>
      </c>
    </row>
    <row r="430" spans="1:39" ht="15" customHeight="1">
      <c r="A430" s="1">
        <v>25</v>
      </c>
      <c r="B430" s="2" t="s">
        <v>412</v>
      </c>
      <c r="D430" s="21">
        <f>AVERAGE(AI430,AK430,AM430,AO430)</f>
        <v>2.6607142857142856</v>
      </c>
      <c r="E430" s="22">
        <f>SUM(AH430,AJ430,AL430,AN430)</f>
        <v>21</v>
      </c>
      <c r="AH430" s="4">
        <v>21</v>
      </c>
      <c r="AI430" s="5">
        <v>2.6607142857142856</v>
      </c>
    </row>
    <row r="431" spans="1:39" ht="15" customHeight="1">
      <c r="A431" s="1">
        <v>26</v>
      </c>
      <c r="B431" s="2" t="s">
        <v>388</v>
      </c>
      <c r="D431" s="21">
        <f>AVERAGE(G431,I431,K431,M431,O431,Q431,S431,U431,W431,Y431,AA431,AC431,AE431,AG431,AI431,AK431)</f>
        <v>4.625</v>
      </c>
      <c r="E431" s="22">
        <f>SUM(F431,H431,J431,L431,N431,P431,R431,T431,V431,X431,Z431,AB431,AD431,AF431,AH431,AJ431)</f>
        <v>18</v>
      </c>
      <c r="Z431" s="4">
        <v>18</v>
      </c>
      <c r="AA431" s="5">
        <v>4.625</v>
      </c>
    </row>
    <row r="432" spans="1:39" ht="15" customHeight="1">
      <c r="A432" s="1">
        <v>27</v>
      </c>
      <c r="B432" s="2" t="s">
        <v>272</v>
      </c>
      <c r="D432" s="21">
        <f>AVERAGE(G432,I432,K432,M432,O432,Q432,S432,U432,W432,Y432,AA432,AC432,AE432,AG432,AI432,AK432)</f>
        <v>4.4333333333333336</v>
      </c>
      <c r="E432" s="22">
        <f>SUM(F432,H432,J432,L432,N432,P432,R432,T432,V432,X432,Z432,AB432,AD432,AF432,AH432,AJ432)</f>
        <v>18</v>
      </c>
      <c r="N432" s="4">
        <v>18</v>
      </c>
      <c r="O432" s="5">
        <v>4.4333333333333336</v>
      </c>
    </row>
    <row r="433" spans="1:27" ht="15" customHeight="1">
      <c r="A433" s="1">
        <v>28</v>
      </c>
      <c r="B433" s="40" t="s">
        <v>167</v>
      </c>
      <c r="C433" s="40"/>
      <c r="D433" s="21">
        <f>AVERAGE(G433,I433,K433,M433,O433,Q433,S433,U433,W433,Y433,AA433,AC433,AE433,AG433,AI433,AK433)</f>
        <v>4.13</v>
      </c>
      <c r="E433" s="22">
        <f>SUM(F433,H433,J433,L433,N433,P433,R433,T433,V433,X433,Z433,AB433,AD433,AF433,AH433,AJ433)</f>
        <v>18</v>
      </c>
      <c r="F433" s="24"/>
      <c r="G433" s="25"/>
      <c r="H433" s="81">
        <v>18</v>
      </c>
      <c r="I433" s="25">
        <v>4.13</v>
      </c>
      <c r="J433" s="24"/>
      <c r="K433" s="25"/>
    </row>
    <row r="434" spans="1:27" ht="15" customHeight="1">
      <c r="A434" s="1">
        <v>29</v>
      </c>
      <c r="B434" s="2" t="s">
        <v>330</v>
      </c>
      <c r="D434" s="21">
        <f>AVERAGE(G434,I434,K434,M434,O434,Q434,S434,U434,W434,Y434,AA434,AC434,AE434,AG434,AI434,AK434)</f>
        <v>3.78125</v>
      </c>
      <c r="E434" s="22">
        <f>SUM(F434,H434,J434,L434,N434,P434,R434,T434,V434,X434,Z434,AB434,AD434,AF434,AH434,AJ434)</f>
        <v>15</v>
      </c>
      <c r="R434" s="4">
        <v>15</v>
      </c>
      <c r="S434" s="5">
        <v>3.78125</v>
      </c>
    </row>
    <row r="435" spans="1:27" ht="15" customHeight="1">
      <c r="A435" s="1">
        <v>30</v>
      </c>
      <c r="B435" s="2" t="s">
        <v>287</v>
      </c>
      <c r="D435" s="21">
        <f>AVERAGE(G435,I435,K435,M435,O435,Q435,S435,U435,W435,Y435,AA435,AC435,AE435,AG435,AI435,AK435)</f>
        <v>4.6399999999999997</v>
      </c>
      <c r="E435" s="22">
        <f>SUM(F435,H435,J435,L435,N435,P435,R435,T435,V435,X435,Z435,AB435,AD435,AF435,AH435,AJ435)</f>
        <v>12</v>
      </c>
      <c r="P435" s="74">
        <v>12</v>
      </c>
      <c r="Q435" s="5">
        <v>4.6399999999999997</v>
      </c>
    </row>
    <row r="436" spans="1:27" ht="15" customHeight="1">
      <c r="A436" s="1">
        <v>31</v>
      </c>
      <c r="B436" s="2" t="s">
        <v>331</v>
      </c>
      <c r="D436" s="21">
        <f>AVERAGE(G436,I436,K436,M436,O436,Q436,S436,U436,W436,Y436,AA436,AC436,AE436,AG436,AI436,AK436)</f>
        <v>3.734375</v>
      </c>
      <c r="E436" s="22">
        <f>SUM(F436,H436,J436,L436,N436,P436,R436,T436,V436,X436,Z436,AB436,AD436,AF436,AH436,AJ436)</f>
        <v>12</v>
      </c>
      <c r="R436" s="4">
        <v>12</v>
      </c>
      <c r="S436" s="5">
        <v>3.734375</v>
      </c>
    </row>
    <row r="437" spans="1:27" ht="15" customHeight="1">
      <c r="A437" s="1">
        <v>32</v>
      </c>
      <c r="B437" s="40" t="s">
        <v>274</v>
      </c>
      <c r="C437" s="40"/>
      <c r="D437" s="21">
        <f>AVERAGE(G437,I437,K437,M437,O437,Q437,S437,U437,W437,Y437,AA437,AC437,AE437,AG437,AI437,AK437)</f>
        <v>3.5</v>
      </c>
      <c r="E437" s="22">
        <f>SUM(F437,H437,J437,L437,N437,P437,R437,T437,V437,X437,Z437,AB437,AD437,AF437,AH437,AJ437)</f>
        <v>12</v>
      </c>
      <c r="F437" s="24"/>
      <c r="G437" s="25"/>
      <c r="H437" s="81"/>
      <c r="I437" s="25"/>
      <c r="J437" s="24"/>
      <c r="K437" s="25"/>
      <c r="N437" s="4">
        <v>12</v>
      </c>
      <c r="O437" s="5">
        <v>3.5</v>
      </c>
    </row>
    <row r="438" spans="1:27" ht="15" customHeight="1">
      <c r="A438" s="1">
        <v>33</v>
      </c>
      <c r="B438" s="2" t="s">
        <v>390</v>
      </c>
      <c r="D438" s="21">
        <f>AVERAGE(G438,I438,K438,M438,O438,Q438,S438,U438,W438,Y438,AA438,AC438,AE438,AG438,AI438,AK438)</f>
        <v>3.0178571428571428</v>
      </c>
      <c r="E438" s="22">
        <f>SUM(F438,H438,J438,L438,N438,P438,R438,T438,V438,X438,Z438,AB438,AD438,AF438,AH438,AJ438)</f>
        <v>12</v>
      </c>
      <c r="Z438" s="4">
        <v>12</v>
      </c>
      <c r="AA438" s="5">
        <v>3.0178571428571428</v>
      </c>
    </row>
    <row r="439" spans="1:27" ht="15" customHeight="1">
      <c r="A439" s="1">
        <v>34</v>
      </c>
      <c r="B439" s="2" t="s">
        <v>332</v>
      </c>
      <c r="D439" s="21">
        <f>AVERAGE(G439,I439,K439,M439,O439,Q439,S439,U439,W439,Y439,AA439,AC439,AE439,AG439,AI439,AK439)</f>
        <v>2.453125</v>
      </c>
      <c r="E439" s="22">
        <f>SUM(F439,H439,J439,L439,N439,P439,R439,T439,V439,X439,Z439,AB439,AD439,AF439,AH439,AJ439)</f>
        <v>9</v>
      </c>
      <c r="R439" s="4">
        <v>9</v>
      </c>
      <c r="S439" s="5">
        <v>2.453125</v>
      </c>
    </row>
    <row r="440" spans="1:27" ht="15" customHeight="1">
      <c r="A440" s="1">
        <v>35</v>
      </c>
      <c r="B440" s="2" t="s">
        <v>391</v>
      </c>
      <c r="D440" s="21">
        <f>AVERAGE(G440,I440,K440,M440,O440,Q440,S440,U440,W440,Y440,AA440,AC440,AE440,AG440,AI440,AK440)</f>
        <v>2.1607142857142856</v>
      </c>
      <c r="E440" s="22">
        <f>SUM(F440,H440,J440,L440,N440,P440,R440,T440,V440,X440,Z440,AB440,AD440,AF440,AH440,AJ440)</f>
        <v>9</v>
      </c>
      <c r="Z440" s="4">
        <v>9</v>
      </c>
      <c r="AA440" s="5">
        <v>2.1607142857142856</v>
      </c>
    </row>
    <row r="441" spans="1:27" ht="15" customHeight="1">
      <c r="A441" s="1">
        <v>36</v>
      </c>
      <c r="B441" s="2" t="s">
        <v>288</v>
      </c>
      <c r="D441" s="21">
        <f>AVERAGE(G441,I441,K441,M441,O441,Q441,S441,U441,W441,Y441,AA441,AC441,AE441,AG441,AI441,AK441)</f>
        <v>2.61</v>
      </c>
      <c r="E441" s="22">
        <f>SUM(F441,H441,J441,L441,N441,P441,R441,T441,V441,X441,Z441,AB441,AD441,AF441,AH441,AJ441)</f>
        <v>6</v>
      </c>
      <c r="P441" s="74">
        <v>6</v>
      </c>
      <c r="Q441" s="5">
        <v>2.61</v>
      </c>
    </row>
    <row r="442" spans="1:27" ht="15" customHeight="1">
      <c r="A442" s="1">
        <v>37</v>
      </c>
      <c r="B442" s="2" t="s">
        <v>345</v>
      </c>
      <c r="D442" s="21">
        <f>AVERAGE(G442,I442,K442,M442,O442,Q442,S442,U442,W442,Y442,AA442,AC442,AE442,AG442,AI442,AK442)</f>
        <v>1.6833333333333333</v>
      </c>
      <c r="E442" s="22">
        <f>SUM(F442,H442,J442,L442,N442,P442,R442,T442,V442,X442,Z442,AB442,AD442,AF442,AH442,AJ442)</f>
        <v>6</v>
      </c>
      <c r="T442" s="74">
        <v>6</v>
      </c>
      <c r="U442" s="5">
        <v>1.6833333333333333</v>
      </c>
    </row>
    <row r="443" spans="1:27" ht="15" customHeight="1">
      <c r="A443" s="1">
        <v>38</v>
      </c>
      <c r="B443" s="2" t="s">
        <v>333</v>
      </c>
      <c r="D443" s="21">
        <f>AVERAGE(G443,I443,K443,M443,O443,Q443,S443,U443,W443,Y443,AA443,AC443,AE443,AG443,AI443,AK443)</f>
        <v>1.375</v>
      </c>
      <c r="E443" s="22">
        <f>SUM(F443,H443,J443,L443,N443,P443,R443,T443,V443,X443,Z443,AB443,AD443,AF443,AH443,AJ443)</f>
        <v>6</v>
      </c>
      <c r="R443" s="4">
        <v>6</v>
      </c>
      <c r="S443" s="5">
        <v>1.375</v>
      </c>
    </row>
    <row r="444" spans="1:27" ht="15" customHeight="1">
      <c r="B444" s="40"/>
      <c r="D444" s="21">
        <f>AVERAGE(G444,I444,K444,M444,O444,Q444,S444,U444,W444,Y444,AA444,AC444,AE444,AG444,AI444,AK444,AM444,AO444)</f>
        <v>0</v>
      </c>
      <c r="E444" s="22">
        <f>SUM(F444,H444,J444,L444,N444,P444,R444,T444,V444,X444,Z444,AB444,AD444,AF444,AH444,AJ444,AL444,AN444)</f>
        <v>0</v>
      </c>
      <c r="G444" s="5">
        <v>0</v>
      </c>
    </row>
    <row r="445" spans="1:27" ht="15" customHeight="1">
      <c r="D445" s="21"/>
      <c r="E445" s="22"/>
    </row>
    <row r="446" spans="1:27" ht="15" customHeight="1">
      <c r="D446" s="21"/>
      <c r="E446" s="22"/>
    </row>
    <row r="447" spans="1:27" ht="15" customHeight="1">
      <c r="D447" s="21"/>
      <c r="E447" s="22"/>
    </row>
    <row r="448" spans="1:27" ht="15" customHeight="1">
      <c r="D448" s="21"/>
      <c r="E448" s="22"/>
    </row>
    <row r="449" spans="2:11" ht="15" customHeight="1">
      <c r="D449" s="21"/>
      <c r="E449" s="22"/>
    </row>
    <row r="450" spans="2:11" ht="15" customHeight="1">
      <c r="D450" s="21"/>
      <c r="E450" s="22"/>
    </row>
    <row r="451" spans="2:11" ht="15" customHeight="1">
      <c r="D451" s="21"/>
      <c r="E451" s="22"/>
    </row>
    <row r="452" spans="2:11" ht="15" customHeight="1">
      <c r="D452" s="21"/>
      <c r="E452" s="22"/>
    </row>
    <row r="453" spans="2:11" ht="15" customHeight="1">
      <c r="D453" s="21"/>
      <c r="E453" s="22"/>
    </row>
    <row r="454" spans="2:11" ht="15" customHeight="1">
      <c r="D454" s="21"/>
      <c r="E454" s="22"/>
    </row>
    <row r="455" spans="2:11" ht="15" customHeight="1">
      <c r="B455" s="40"/>
      <c r="C455" s="40"/>
      <c r="D455" s="21"/>
      <c r="E455" s="22"/>
      <c r="F455" s="24"/>
      <c r="G455" s="25"/>
      <c r="H455" s="81"/>
      <c r="I455" s="25"/>
      <c r="J455" s="24"/>
      <c r="K455" s="25"/>
    </row>
    <row r="456" spans="2:11" ht="15" customHeight="1">
      <c r="D456" s="21"/>
      <c r="E456" s="22"/>
    </row>
    <row r="457" spans="2:11" ht="15" customHeight="1">
      <c r="D457" s="21"/>
      <c r="E457" s="22"/>
    </row>
    <row r="458" spans="2:11" ht="15" customHeight="1">
      <c r="D458" s="21"/>
      <c r="E458" s="22"/>
    </row>
    <row r="459" spans="2:11" ht="15" customHeight="1"/>
    <row r="460" spans="2:11" ht="15" customHeight="1"/>
    <row r="461" spans="2:11" ht="15" customHeight="1"/>
    <row r="462" spans="2:11" ht="15" customHeight="1"/>
    <row r="463" spans="2:11" ht="15" customHeight="1"/>
    <row r="464" spans="2:11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</sheetData>
  <sortState ref="B406:AM443">
    <sortCondition descending="1" ref="E406:E443"/>
    <sortCondition descending="1" ref="D406:D443"/>
  </sortState>
  <pageMargins left="0.9055118110236221" right="0.31496062992125984" top="0.39370078740157483" bottom="0.39370078740157483" header="0.31496062992125984" footer="0.31496062992125984"/>
  <pageSetup paperSize="9" scale="15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Bob</cp:lastModifiedBy>
  <cp:lastPrinted>2023-08-15T10:00:02Z</cp:lastPrinted>
  <dcterms:created xsi:type="dcterms:W3CDTF">2021-10-31T09:50:45Z</dcterms:created>
  <dcterms:modified xsi:type="dcterms:W3CDTF">2023-09-10T16:41:14Z</dcterms:modified>
</cp:coreProperties>
</file>