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770" yWindow="1770" windowWidth="18900" windowHeight="11055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39" i="1"/>
  <c r="E439"/>
  <c r="D437"/>
  <c r="E437"/>
  <c r="D430"/>
  <c r="E430"/>
  <c r="D419"/>
  <c r="E419"/>
  <c r="D418"/>
  <c r="E418"/>
  <c r="D414"/>
  <c r="E414"/>
  <c r="D410"/>
  <c r="E410"/>
  <c r="D412"/>
  <c r="E412"/>
  <c r="D409"/>
  <c r="E409"/>
  <c r="D381"/>
  <c r="E381"/>
  <c r="D373"/>
  <c r="E373"/>
  <c r="D374"/>
  <c r="E374"/>
  <c r="D368"/>
  <c r="E368"/>
  <c r="D370"/>
  <c r="E370"/>
  <c r="E369"/>
  <c r="D344"/>
  <c r="E344"/>
  <c r="D349"/>
  <c r="E349"/>
  <c r="D350"/>
  <c r="E350"/>
  <c r="D347"/>
  <c r="E347"/>
  <c r="D348"/>
  <c r="E348"/>
  <c r="D345"/>
  <c r="E345"/>
  <c r="E319"/>
  <c r="D323"/>
  <c r="E323"/>
  <c r="D324"/>
  <c r="E324"/>
  <c r="D321"/>
  <c r="E320"/>
  <c r="E322"/>
  <c r="E321"/>
  <c r="E290"/>
  <c r="E291"/>
  <c r="E299"/>
  <c r="D297"/>
  <c r="E297"/>
  <c r="D296"/>
  <c r="E296"/>
  <c r="D304"/>
  <c r="E304"/>
  <c r="E298"/>
  <c r="D298"/>
  <c r="D299"/>
  <c r="D295"/>
  <c r="E295"/>
  <c r="E294"/>
  <c r="E293"/>
  <c r="D293"/>
  <c r="E292"/>
  <c r="D291"/>
  <c r="E289"/>
  <c r="D288"/>
  <c r="E288"/>
  <c r="D219"/>
  <c r="E219"/>
  <c r="E220"/>
  <c r="D220"/>
  <c r="D265"/>
  <c r="E265"/>
  <c r="D266"/>
  <c r="E266"/>
  <c r="D278"/>
  <c r="E278"/>
  <c r="D281"/>
  <c r="E281"/>
  <c r="D272"/>
  <c r="E272"/>
  <c r="D279"/>
  <c r="E279"/>
  <c r="D270"/>
  <c r="E270"/>
  <c r="D269"/>
  <c r="E269"/>
  <c r="D238"/>
  <c r="E238"/>
  <c r="D253"/>
  <c r="E253"/>
  <c r="D241"/>
  <c r="E241"/>
  <c r="D242"/>
  <c r="E242"/>
  <c r="D243"/>
  <c r="E243"/>
  <c r="D244"/>
  <c r="E244"/>
  <c r="D245"/>
  <c r="E245"/>
  <c r="D246"/>
  <c r="E246"/>
  <c r="E240"/>
  <c r="D239"/>
  <c r="E239"/>
  <c r="D237"/>
  <c r="E237"/>
  <c r="D236"/>
  <c r="E236"/>
  <c r="D235"/>
  <c r="E235"/>
  <c r="D234"/>
  <c r="E234"/>
  <c r="D233"/>
  <c r="E233"/>
  <c r="D227"/>
  <c r="E227"/>
  <c r="D232"/>
  <c r="E232"/>
  <c r="D231"/>
  <c r="E231"/>
  <c r="D230"/>
  <c r="E230"/>
  <c r="D229"/>
  <c r="E229"/>
  <c r="D228"/>
  <c r="E228"/>
  <c r="D226"/>
  <c r="E226"/>
  <c r="D225"/>
  <c r="E225"/>
  <c r="D224"/>
  <c r="E224"/>
  <c r="D223"/>
  <c r="E223"/>
  <c r="D222"/>
  <c r="E222"/>
  <c r="D221"/>
  <c r="E221"/>
  <c r="E218"/>
  <c r="D216"/>
  <c r="E216"/>
  <c r="D217"/>
  <c r="E217"/>
  <c r="D215"/>
  <c r="E215"/>
  <c r="D214"/>
  <c r="E214"/>
  <c r="E213"/>
  <c r="E212"/>
  <c r="E211"/>
  <c r="D210"/>
  <c r="E210"/>
  <c r="D209"/>
  <c r="E209"/>
  <c r="E208"/>
  <c r="E207"/>
  <c r="D194"/>
  <c r="E194"/>
  <c r="D190"/>
  <c r="E190"/>
  <c r="D188"/>
  <c r="E188"/>
  <c r="D184"/>
  <c r="E184"/>
  <c r="D185"/>
  <c r="E185"/>
  <c r="E186"/>
  <c r="D182"/>
  <c r="E182"/>
  <c r="D183"/>
  <c r="E183"/>
  <c r="D181"/>
  <c r="E181"/>
  <c r="E78"/>
  <c r="D77"/>
  <c r="E77"/>
  <c r="D73"/>
  <c r="E73"/>
  <c r="D75"/>
  <c r="E75"/>
  <c r="D74"/>
  <c r="E74"/>
  <c r="E76"/>
  <c r="E72"/>
  <c r="D71"/>
  <c r="E71"/>
  <c r="D89"/>
  <c r="E89"/>
  <c r="E43"/>
  <c r="E39"/>
  <c r="D46"/>
  <c r="E46"/>
  <c r="D44"/>
  <c r="E44"/>
  <c r="E42"/>
  <c r="D41"/>
  <c r="E41"/>
  <c r="D40"/>
  <c r="E40"/>
  <c r="E35"/>
  <c r="D38"/>
  <c r="E38"/>
  <c r="D36"/>
  <c r="E36"/>
  <c r="D37"/>
  <c r="E37"/>
  <c r="D33"/>
  <c r="E33"/>
  <c r="D34"/>
  <c r="E34"/>
  <c r="E30"/>
  <c r="E28"/>
  <c r="E26"/>
  <c r="D27"/>
  <c r="E27"/>
  <c r="D25"/>
  <c r="E25"/>
  <c r="D17"/>
  <c r="E17"/>
  <c r="E10"/>
  <c r="E9"/>
  <c r="D8"/>
  <c r="E8"/>
  <c r="E7"/>
  <c r="D7"/>
  <c r="E6"/>
  <c r="D153"/>
  <c r="E153"/>
  <c r="D141"/>
  <c r="E141"/>
  <c r="D139"/>
  <c r="E139"/>
  <c r="D135"/>
  <c r="E135"/>
  <c r="D136"/>
  <c r="E136"/>
  <c r="D137"/>
  <c r="E137"/>
  <c r="D133"/>
  <c r="E133"/>
  <c r="D134"/>
  <c r="E134"/>
  <c r="D131"/>
  <c r="E131"/>
  <c r="D132"/>
  <c r="E132"/>
  <c r="D120"/>
  <c r="D118"/>
  <c r="D117"/>
  <c r="E119"/>
  <c r="E118"/>
  <c r="E117"/>
  <c r="E116"/>
  <c r="E120"/>
  <c r="D108"/>
  <c r="E108"/>
  <c r="D100"/>
  <c r="E100"/>
  <c r="E101"/>
  <c r="D101"/>
  <c r="D97"/>
  <c r="E97"/>
  <c r="E98"/>
  <c r="D95"/>
  <c r="E95"/>
  <c r="D93"/>
  <c r="E93"/>
  <c r="D423"/>
  <c r="E423"/>
  <c r="D369"/>
  <c r="D355"/>
  <c r="E355"/>
  <c r="D346"/>
  <c r="E346"/>
  <c r="D336"/>
  <c r="E336"/>
  <c r="D328"/>
  <c r="E328"/>
  <c r="D320"/>
  <c r="E318"/>
  <c r="D294"/>
  <c r="D212"/>
  <c r="D208"/>
  <c r="D196"/>
  <c r="D200"/>
  <c r="E200"/>
  <c r="E196"/>
  <c r="D172" l="1"/>
  <c r="E172"/>
  <c r="D146"/>
  <c r="E146"/>
  <c r="D145"/>
  <c r="E145"/>
  <c r="D147"/>
  <c r="E147"/>
  <c r="D144"/>
  <c r="E144"/>
  <c r="D143"/>
  <c r="E143"/>
  <c r="E142"/>
  <c r="D138"/>
  <c r="E138"/>
  <c r="D121"/>
  <c r="E121"/>
  <c r="D119"/>
  <c r="D78"/>
  <c r="D45"/>
  <c r="E45"/>
  <c r="D30"/>
  <c r="D26"/>
  <c r="D107"/>
  <c r="E107"/>
  <c r="D103"/>
  <c r="E103"/>
  <c r="D92"/>
  <c r="E92"/>
  <c r="D309"/>
  <c r="E309"/>
  <c r="D413"/>
  <c r="E413"/>
  <c r="D411"/>
  <c r="E411"/>
  <c r="D382"/>
  <c r="E382"/>
  <c r="D386"/>
  <c r="E386"/>
  <c r="D371"/>
  <c r="E371"/>
  <c r="D362"/>
  <c r="E362"/>
  <c r="D356"/>
  <c r="E356"/>
  <c r="D322"/>
  <c r="D318"/>
  <c r="D319"/>
  <c r="D332"/>
  <c r="E332"/>
  <c r="D292"/>
  <c r="D290"/>
  <c r="D289"/>
  <c r="D213"/>
  <c r="D211"/>
  <c r="D207"/>
  <c r="D198"/>
  <c r="E198"/>
  <c r="D189"/>
  <c r="E189"/>
  <c r="D187"/>
  <c r="E187"/>
  <c r="D186"/>
  <c r="D148"/>
  <c r="E148"/>
  <c r="D142"/>
  <c r="D140"/>
  <c r="E140"/>
  <c r="D116"/>
  <c r="D11"/>
  <c r="E11"/>
  <c r="D10"/>
  <c r="D9"/>
  <c r="D21"/>
  <c r="E21"/>
  <c r="D29"/>
  <c r="E29"/>
  <c r="D28"/>
  <c r="D47"/>
  <c r="E47"/>
  <c r="D43"/>
  <c r="D39"/>
  <c r="D35"/>
  <c r="D76"/>
  <c r="D104"/>
  <c r="E104"/>
  <c r="D99"/>
  <c r="E99"/>
  <c r="D98"/>
  <c r="D96"/>
  <c r="E96"/>
  <c r="D94"/>
  <c r="E94"/>
  <c r="D72"/>
  <c r="D42"/>
  <c r="D6"/>
  <c r="D421"/>
  <c r="E421"/>
  <c r="D420"/>
  <c r="E420"/>
  <c r="D417"/>
  <c r="E417"/>
  <c r="E416"/>
  <c r="D416"/>
  <c r="D415"/>
  <c r="E415"/>
  <c r="E378"/>
  <c r="D377"/>
  <c r="E377"/>
  <c r="D376"/>
  <c r="E376"/>
  <c r="D375"/>
  <c r="E375"/>
  <c r="D372"/>
  <c r="E372"/>
  <c r="D352"/>
  <c r="E352"/>
  <c r="D351"/>
  <c r="E351"/>
  <c r="D326"/>
  <c r="E326"/>
  <c r="D325"/>
  <c r="E325"/>
  <c r="D191"/>
  <c r="E191"/>
  <c r="D79"/>
  <c r="E79"/>
  <c r="D67"/>
  <c r="E67"/>
  <c r="D12"/>
  <c r="E12"/>
  <c r="D112"/>
  <c r="E112"/>
  <c r="D80"/>
  <c r="D218"/>
  <c r="D248"/>
  <c r="E248"/>
  <c r="D254"/>
  <c r="E254"/>
  <c r="D259"/>
  <c r="E259"/>
  <c r="E257"/>
  <c r="D257"/>
  <c r="D267"/>
  <c r="E267"/>
  <c r="D192" l="1"/>
  <c r="E192"/>
  <c r="D166"/>
  <c r="E166"/>
  <c r="D149"/>
  <c r="E149"/>
  <c r="D126"/>
  <c r="E126"/>
  <c r="D110"/>
  <c r="E110"/>
  <c r="D48"/>
  <c r="E48"/>
  <c r="E448"/>
  <c r="D448"/>
  <c r="E406"/>
  <c r="D406"/>
  <c r="E365"/>
  <c r="D365"/>
  <c r="E341"/>
  <c r="D341"/>
  <c r="E316"/>
  <c r="D316"/>
  <c r="E306"/>
  <c r="D306"/>
  <c r="E285"/>
  <c r="D285"/>
  <c r="E205"/>
  <c r="D205"/>
  <c r="E178"/>
  <c r="D178"/>
  <c r="E129"/>
  <c r="D129"/>
  <c r="E113"/>
  <c r="D113"/>
  <c r="E86"/>
  <c r="D86"/>
  <c r="E68"/>
  <c r="D68"/>
  <c r="E31"/>
  <c r="D31"/>
  <c r="E22"/>
  <c r="D22"/>
  <c r="D18"/>
  <c r="E18"/>
  <c r="D15"/>
  <c r="E15"/>
  <c r="D424"/>
  <c r="E424"/>
  <c r="D384"/>
  <c r="E384"/>
  <c r="D310"/>
  <c r="E310"/>
  <c r="D247"/>
  <c r="E247"/>
  <c r="D150"/>
  <c r="E150"/>
  <c r="D123"/>
  <c r="E123"/>
  <c r="D122"/>
  <c r="E122"/>
  <c r="D102"/>
  <c r="E102"/>
  <c r="D52"/>
  <c r="E52"/>
  <c r="D105"/>
  <c r="E105"/>
  <c r="E444" l="1"/>
  <c r="D444"/>
  <c r="E443"/>
  <c r="D443"/>
  <c r="E434"/>
  <c r="D434"/>
  <c r="E431"/>
  <c r="D431"/>
  <c r="E428"/>
  <c r="D428"/>
  <c r="E425"/>
  <c r="D425"/>
  <c r="D400"/>
  <c r="E400"/>
  <c r="D401"/>
  <c r="E401"/>
  <c r="D380"/>
  <c r="E380"/>
  <c r="E402"/>
  <c r="D402"/>
  <c r="E397"/>
  <c r="D397"/>
  <c r="E396"/>
  <c r="D396"/>
  <c r="E393"/>
  <c r="D393"/>
  <c r="D329"/>
  <c r="E329"/>
  <c r="D337"/>
  <c r="E337"/>
  <c r="D330"/>
  <c r="E330"/>
  <c r="D331"/>
  <c r="E331"/>
  <c r="E338"/>
  <c r="D338"/>
  <c r="D311"/>
  <c r="E311"/>
  <c r="E314"/>
  <c r="D314"/>
  <c r="D262"/>
  <c r="E256"/>
  <c r="D256"/>
  <c r="E176"/>
  <c r="D176"/>
  <c r="E175"/>
  <c r="D175"/>
  <c r="E174"/>
  <c r="D174"/>
  <c r="E173"/>
  <c r="D173"/>
  <c r="E170"/>
  <c r="D170"/>
  <c r="E168"/>
  <c r="D168"/>
  <c r="E165"/>
  <c r="D165"/>
  <c r="E160"/>
  <c r="D160"/>
  <c r="E157"/>
  <c r="D157"/>
  <c r="D128"/>
  <c r="E128"/>
  <c r="D127"/>
  <c r="E127"/>
  <c r="D125"/>
  <c r="E125"/>
  <c r="D124"/>
  <c r="E124"/>
  <c r="E111"/>
  <c r="D111"/>
  <c r="E49"/>
  <c r="D49"/>
  <c r="D392"/>
  <c r="E392"/>
  <c r="D302"/>
  <c r="E302"/>
  <c r="D177"/>
  <c r="E177"/>
  <c r="D171"/>
  <c r="E171"/>
  <c r="D169"/>
  <c r="E169"/>
  <c r="D106"/>
  <c r="E106"/>
  <c r="E59"/>
  <c r="D51"/>
  <c r="E51"/>
  <c r="D53"/>
  <c r="E53"/>
  <c r="E62"/>
  <c r="D62"/>
  <c r="D59"/>
  <c r="D16"/>
  <c r="E16"/>
  <c r="D422"/>
  <c r="E422"/>
  <c r="D300"/>
  <c r="E300"/>
  <c r="D199"/>
  <c r="E199"/>
  <c r="D50"/>
  <c r="E50"/>
  <c r="E446"/>
  <c r="D446"/>
  <c r="E429"/>
  <c r="D429"/>
  <c r="E65"/>
  <c r="D65"/>
  <c r="E447"/>
  <c r="D447"/>
  <c r="E441"/>
  <c r="D441"/>
  <c r="E438"/>
  <c r="D438"/>
  <c r="E433"/>
  <c r="D433"/>
  <c r="E432"/>
  <c r="D432"/>
  <c r="E405"/>
  <c r="D405"/>
  <c r="E404"/>
  <c r="D404"/>
  <c r="E403"/>
  <c r="D403"/>
  <c r="E399"/>
  <c r="D399"/>
  <c r="E394"/>
  <c r="D394"/>
  <c r="E389"/>
  <c r="D389"/>
  <c r="E361"/>
  <c r="D361"/>
  <c r="E358"/>
  <c r="D358"/>
  <c r="E339"/>
  <c r="D339"/>
  <c r="E303"/>
  <c r="D303"/>
  <c r="E277"/>
  <c r="D277"/>
  <c r="E249"/>
  <c r="D249"/>
  <c r="E273"/>
  <c r="D273"/>
  <c r="E264"/>
  <c r="D264"/>
  <c r="E263"/>
  <c r="D263"/>
  <c r="D240"/>
  <c r="E197"/>
  <c r="D197"/>
  <c r="E151"/>
  <c r="D151"/>
  <c r="E163"/>
  <c r="D163"/>
  <c r="E82"/>
  <c r="D82"/>
  <c r="E445"/>
  <c r="D445"/>
  <c r="E440"/>
  <c r="D440"/>
  <c r="E388"/>
  <c r="D388"/>
  <c r="E315"/>
  <c r="D315"/>
  <c r="E283"/>
  <c r="D283"/>
  <c r="E164"/>
  <c r="D164"/>
  <c r="E162"/>
  <c r="D162"/>
  <c r="E154"/>
  <c r="D154"/>
  <c r="E83"/>
  <c r="D83"/>
  <c r="E54"/>
  <c r="D54"/>
  <c r="E60"/>
  <c r="D60"/>
  <c r="D442"/>
  <c r="D435"/>
  <c r="E442"/>
  <c r="E427"/>
  <c r="D427"/>
  <c r="E435"/>
  <c r="D378"/>
  <c r="D354"/>
  <c r="D340"/>
  <c r="E340"/>
  <c r="D327"/>
  <c r="E333"/>
  <c r="D333"/>
  <c r="E327"/>
  <c r="E334"/>
  <c r="D334"/>
  <c r="D305"/>
  <c r="E305"/>
  <c r="E301"/>
  <c r="D301"/>
  <c r="D280"/>
  <c r="D268"/>
  <c r="D252"/>
  <c r="E280"/>
  <c r="E268"/>
  <c r="E252"/>
  <c r="D203"/>
  <c r="E203"/>
  <c r="D193"/>
  <c r="D159"/>
  <c r="E159"/>
  <c r="E55"/>
  <c r="D55"/>
  <c r="E363"/>
  <c r="D363"/>
  <c r="E353"/>
  <c r="D353"/>
  <c r="E354"/>
  <c r="E284"/>
  <c r="D284"/>
  <c r="E282"/>
  <c r="D282"/>
  <c r="E251"/>
  <c r="D251"/>
  <c r="D398"/>
  <c r="D383"/>
  <c r="E398"/>
  <c r="E391"/>
  <c r="D391"/>
  <c r="E383"/>
  <c r="D312"/>
  <c r="E312"/>
  <c r="E274"/>
  <c r="D274"/>
  <c r="E275"/>
  <c r="D275"/>
  <c r="E271"/>
  <c r="D271"/>
  <c r="D156"/>
  <c r="E156"/>
  <c r="E109"/>
  <c r="D109"/>
  <c r="D66"/>
  <c r="D63"/>
  <c r="D58"/>
  <c r="D56"/>
  <c r="E66"/>
  <c r="E64"/>
  <c r="D64"/>
  <c r="E63"/>
  <c r="E61"/>
  <c r="D61"/>
  <c r="E58"/>
  <c r="E57"/>
  <c r="D57"/>
  <c r="E56"/>
  <c r="D14"/>
  <c r="E14"/>
  <c r="E13"/>
  <c r="D13"/>
  <c r="E436"/>
  <c r="D436"/>
  <c r="E395"/>
  <c r="D395"/>
  <c r="E379"/>
  <c r="D379"/>
  <c r="E390"/>
  <c r="D390"/>
  <c r="E364"/>
  <c r="D364"/>
  <c r="E360"/>
  <c r="D360"/>
  <c r="E276"/>
  <c r="D276"/>
  <c r="E260"/>
  <c r="D260"/>
  <c r="E262"/>
  <c r="E261"/>
  <c r="D261"/>
  <c r="E258"/>
  <c r="D258"/>
  <c r="E250"/>
  <c r="D250"/>
  <c r="E204"/>
  <c r="D204"/>
  <c r="E202"/>
  <c r="D202"/>
  <c r="E201"/>
  <c r="D201"/>
  <c r="E193"/>
  <c r="E167"/>
  <c r="D167"/>
  <c r="E161"/>
  <c r="D161"/>
  <c r="E158"/>
  <c r="D158"/>
  <c r="E85"/>
  <c r="D85"/>
  <c r="E81"/>
  <c r="D81"/>
  <c r="E84"/>
  <c r="D84"/>
  <c r="E426"/>
  <c r="D426"/>
  <c r="E385"/>
  <c r="D385"/>
  <c r="E387"/>
  <c r="D387"/>
  <c r="E359"/>
  <c r="D359"/>
  <c r="E357"/>
  <c r="D357"/>
  <c r="E335"/>
  <c r="D335"/>
  <c r="E313"/>
  <c r="D313"/>
  <c r="E255"/>
  <c r="D255"/>
  <c r="E195"/>
  <c r="D195"/>
  <c r="E155"/>
  <c r="D155"/>
  <c r="E152"/>
  <c r="D152"/>
  <c r="E80"/>
</calcChain>
</file>

<file path=xl/sharedStrings.xml><?xml version="1.0" encoding="utf-8"?>
<sst xmlns="http://schemas.openxmlformats.org/spreadsheetml/2006/main" count="474" uniqueCount="427">
  <si>
    <t>FU</t>
  </si>
  <si>
    <t>Cup</t>
  </si>
  <si>
    <t>FS</t>
  </si>
  <si>
    <t>junior</t>
  </si>
  <si>
    <t>BB</t>
  </si>
  <si>
    <t>F</t>
  </si>
  <si>
    <t>BU</t>
  </si>
  <si>
    <t>BH</t>
  </si>
  <si>
    <t>veteran</t>
  </si>
  <si>
    <t>Švarc  Stanislav</t>
  </si>
  <si>
    <t xml:space="preserve">Vácha  Petr </t>
  </si>
  <si>
    <t>Ježdík  Robert</t>
  </si>
  <si>
    <t>Bláha  Jáchym</t>
  </si>
  <si>
    <t>Vajgl Petr</t>
  </si>
  <si>
    <t>Novotný  Tomáš</t>
  </si>
  <si>
    <t>TR</t>
  </si>
  <si>
    <t>Prejzová Jitka</t>
  </si>
  <si>
    <t>Kosina Jiří</t>
  </si>
  <si>
    <t>Kuncl David</t>
  </si>
  <si>
    <t>CRB</t>
  </si>
  <si>
    <t>LB</t>
  </si>
  <si>
    <t>Dvořáková Petra</t>
  </si>
  <si>
    <t>Prejza Tomáš</t>
  </si>
  <si>
    <t>HB</t>
  </si>
  <si>
    <t>Urban Jakub</t>
  </si>
  <si>
    <t>Pavlík Martin</t>
  </si>
  <si>
    <t>Vavřina Jakub</t>
  </si>
  <si>
    <t>Dvořák Pavel</t>
  </si>
  <si>
    <t>Pixová Adéla</t>
  </si>
  <si>
    <t>Pokorný Jan</t>
  </si>
  <si>
    <t>Suchardová Johana</t>
  </si>
  <si>
    <t>Schulz Alois</t>
  </si>
  <si>
    <t>Chadimová Zuzana</t>
  </si>
  <si>
    <t>Avg.</t>
  </si>
  <si>
    <t>Trögler Hanuš</t>
  </si>
  <si>
    <t>Kosinová Anna</t>
  </si>
  <si>
    <t>Cholt.</t>
  </si>
  <si>
    <t>Lico.</t>
  </si>
  <si>
    <t>Skal.</t>
  </si>
  <si>
    <t>Kokoř.</t>
  </si>
  <si>
    <t>Ústí</t>
  </si>
  <si>
    <t>Kuncl Matyáš</t>
  </si>
  <si>
    <t>Kunclová Valerie</t>
  </si>
  <si>
    <t>Vrchl.</t>
  </si>
  <si>
    <t>Němč.</t>
  </si>
  <si>
    <t>Velík.</t>
  </si>
  <si>
    <t>Musil Martin</t>
  </si>
  <si>
    <t>Řím.</t>
  </si>
  <si>
    <t>8.10.</t>
  </si>
  <si>
    <t>Adrš.</t>
  </si>
  <si>
    <t>29.10.</t>
  </si>
  <si>
    <t>12.11.</t>
  </si>
  <si>
    <t>4.2.</t>
  </si>
  <si>
    <t>Žleb.</t>
  </si>
  <si>
    <t>1.4.</t>
  </si>
  <si>
    <t>Smrč.</t>
  </si>
  <si>
    <t>29.4.</t>
  </si>
  <si>
    <t>6.5.</t>
  </si>
  <si>
    <t>20.5.</t>
  </si>
  <si>
    <t>Hrad.</t>
  </si>
  <si>
    <t>3.6.</t>
  </si>
  <si>
    <t>10.6.</t>
  </si>
  <si>
    <t>17.6.</t>
  </si>
  <si>
    <t>15.7.</t>
  </si>
  <si>
    <t>12.8.</t>
  </si>
  <si>
    <t>9.9.</t>
  </si>
  <si>
    <t>16.9.</t>
  </si>
  <si>
    <t>Toman  Pavel</t>
  </si>
  <si>
    <t>Pěnkava Pavel</t>
  </si>
  <si>
    <t>Chyňava Martin</t>
  </si>
  <si>
    <t>Schmied Filip</t>
  </si>
  <si>
    <t>Laifr Tomáš</t>
  </si>
  <si>
    <t>Hošek Pavel sen.</t>
  </si>
  <si>
    <t>Makovský Michal</t>
  </si>
  <si>
    <t>Mikulka Ondřej</t>
  </si>
  <si>
    <t>Čejpová Kateřina</t>
  </si>
  <si>
    <t>Jindříšková Nikola Lara</t>
  </si>
  <si>
    <t>Ehl Tomáš</t>
  </si>
  <si>
    <t>Šafr Martin</t>
  </si>
  <si>
    <t>Mahdal Aleš</t>
  </si>
  <si>
    <t>Kolář Roman</t>
  </si>
  <si>
    <t>Kolínko Ladislav</t>
  </si>
  <si>
    <t>Dosedla Jan</t>
  </si>
  <si>
    <t>Štůrala Richard</t>
  </si>
  <si>
    <t>Lörincz Roland</t>
  </si>
  <si>
    <t>Portnicky-Boras Mariusz</t>
  </si>
  <si>
    <t>Kostrouch Martin</t>
  </si>
  <si>
    <t>Mikulka René</t>
  </si>
  <si>
    <t>Kubeček Martin</t>
  </si>
  <si>
    <t>Havlíček Vítězslav</t>
  </si>
  <si>
    <t>Wildt Silvie</t>
  </si>
  <si>
    <t>Cinegr Libor</t>
  </si>
  <si>
    <t>Wildt Michael</t>
  </si>
  <si>
    <t>Suwalski Leszek</t>
  </si>
  <si>
    <t>Šudy Martin</t>
  </si>
  <si>
    <t>Kubeček Lukáš</t>
  </si>
  <si>
    <t>Ostenová Jitka</t>
  </si>
  <si>
    <t>Vavřičková Kateřina</t>
  </si>
  <si>
    <t>Jindříšková Iveta</t>
  </si>
  <si>
    <t>Kubánková Lucie</t>
  </si>
  <si>
    <t>Šidák Miroslav</t>
  </si>
  <si>
    <t>Mazánek Jan</t>
  </si>
  <si>
    <t>Středa Daniel</t>
  </si>
  <si>
    <t>Dlesek Petr</t>
  </si>
  <si>
    <t>Žďárek Michal</t>
  </si>
  <si>
    <t>Zajíc Pavel</t>
  </si>
  <si>
    <t>Kubánek Martin</t>
  </si>
  <si>
    <t>Kuželák Dalibor</t>
  </si>
  <si>
    <t>Novák Václav</t>
  </si>
  <si>
    <t>Svoboda Oldřich</t>
  </si>
  <si>
    <t>Kratěnová Alžběta</t>
  </si>
  <si>
    <t>Karleová Karla</t>
  </si>
  <si>
    <t>Kulhavá Zuzana</t>
  </si>
  <si>
    <t>Gurtler Grit</t>
  </si>
  <si>
    <t>Korábová Šárka</t>
  </si>
  <si>
    <t>Žeravová Markéta</t>
  </si>
  <si>
    <t>Pospíšilová Jana</t>
  </si>
  <si>
    <t>Holubová Jana</t>
  </si>
  <si>
    <t>Herotová Jana</t>
  </si>
  <si>
    <t>Drazinská Blanka</t>
  </si>
  <si>
    <t>Madurkay Petr</t>
  </si>
  <si>
    <t>Havlíček Ondřej</t>
  </si>
  <si>
    <t>Búll Aleš</t>
  </si>
  <si>
    <t>Frélich Martin</t>
  </si>
  <si>
    <t>Kovač Jan</t>
  </si>
  <si>
    <t>Kulhavý Pavel</t>
  </si>
  <si>
    <t>Pospíšil David</t>
  </si>
  <si>
    <t>Havlíček Filip</t>
  </si>
  <si>
    <t>Nechanický Josef</t>
  </si>
  <si>
    <t>Koutský Lukáš</t>
  </si>
  <si>
    <t>Šlezinger Pavel</t>
  </si>
  <si>
    <t>Sládek Pavel</t>
  </si>
  <si>
    <t>Holub Jiří</t>
  </si>
  <si>
    <t>Habart Michal</t>
  </si>
  <si>
    <t>Černík Libor</t>
  </si>
  <si>
    <t>Vystrčil Libor</t>
  </si>
  <si>
    <t>Kleprlík Marek</t>
  </si>
  <si>
    <t>Baier Ralf</t>
  </si>
  <si>
    <t>Palupčík Simon</t>
  </si>
  <si>
    <t>Rous Jiří</t>
  </si>
  <si>
    <t>Kosek Jiří</t>
  </si>
  <si>
    <t>Drazinský Jan</t>
  </si>
  <si>
    <t>Obročník Jaroslav</t>
  </si>
  <si>
    <t>Beláček Luboš</t>
  </si>
  <si>
    <t>Špatenka Petr</t>
  </si>
  <si>
    <t>Kočí Josef</t>
  </si>
  <si>
    <t>Cerman František</t>
  </si>
  <si>
    <t>Koráb Ladislav</t>
  </si>
  <si>
    <t>Kubát Karel</t>
  </si>
  <si>
    <t>Müller Martin</t>
  </si>
  <si>
    <t>Sodja Michal</t>
  </si>
  <si>
    <t>Pavel Daniel</t>
  </si>
  <si>
    <t>Stoklasa Ondřej</t>
  </si>
  <si>
    <t>Gonzalezová Anna</t>
  </si>
  <si>
    <t>Obročníková Dobra</t>
  </si>
  <si>
    <t>Stoklasa Matěj</t>
  </si>
  <si>
    <t>Viktorin Petr</t>
  </si>
  <si>
    <t>Kubánková Barbora</t>
  </si>
  <si>
    <t>Sládek Jan</t>
  </si>
  <si>
    <t>Šolcová Anna</t>
  </si>
  <si>
    <t>Nechanická Tereza</t>
  </si>
  <si>
    <t>Klecarová Markéta</t>
  </si>
  <si>
    <t>Šromová Sára</t>
  </si>
  <si>
    <t>Rous Jiří ml</t>
  </si>
  <si>
    <t>Kosina Ctibor</t>
  </si>
  <si>
    <t>Habart Julia</t>
  </si>
  <si>
    <t>Hošek Pavel nejml.</t>
  </si>
  <si>
    <t>Kubánková Adéla</t>
  </si>
  <si>
    <t>Sládková Barbora</t>
  </si>
  <si>
    <t>Yaremenko Oleksandr</t>
  </si>
  <si>
    <t>Galaichuk Vladyslav</t>
  </si>
  <si>
    <t>Yaremenko Nadiia</t>
  </si>
  <si>
    <t>Majerová Věra</t>
  </si>
  <si>
    <t>Šafrová Michaela</t>
  </si>
  <si>
    <t>Madurkayová Lenka</t>
  </si>
  <si>
    <t>Cimpl Pavel</t>
  </si>
  <si>
    <t>Jelínek Josef</t>
  </si>
  <si>
    <t>Tesař Miroslav</t>
  </si>
  <si>
    <t>Smrž Martin</t>
  </si>
  <si>
    <t>Švanda Pavel</t>
  </si>
  <si>
    <t>Podstatný Ivo</t>
  </si>
  <si>
    <t>Kučera Richard</t>
  </si>
  <si>
    <t>Havlíček Tomáš</t>
  </si>
  <si>
    <t>Šmok Radek</t>
  </si>
  <si>
    <t>Trhoň Pavel</t>
  </si>
  <si>
    <t>Dvořák Tomáš</t>
  </si>
  <si>
    <t>Mašek Jiří</t>
  </si>
  <si>
    <t>Sekyra Miroslav</t>
  </si>
  <si>
    <t>Štička Zdeněk</t>
  </si>
  <si>
    <t>Plašil Miroslav</t>
  </si>
  <si>
    <t>Kučera Přemysl</t>
  </si>
  <si>
    <t>Studený Vladimír</t>
  </si>
  <si>
    <t>Pilný Tomáš sen.</t>
  </si>
  <si>
    <t>Sekyrová Jana</t>
  </si>
  <si>
    <t>Prokeš Jaroslav</t>
  </si>
  <si>
    <t>Hýbner Aleš</t>
  </si>
  <si>
    <t>Novák Libor</t>
  </si>
  <si>
    <t>Stárek Josef</t>
  </si>
  <si>
    <t>Mrózková Petra</t>
  </si>
  <si>
    <t>Koucká Martina</t>
  </si>
  <si>
    <t>Bryx Ondřej</t>
  </si>
  <si>
    <t>Hejna Josef</t>
  </si>
  <si>
    <t>Havlíček Šimon</t>
  </si>
  <si>
    <t>Pohl Jiří</t>
  </si>
  <si>
    <t>Pernica Tomáš</t>
  </si>
  <si>
    <t>Kuncl Martin</t>
  </si>
  <si>
    <t>Vlasák Miroslav</t>
  </si>
  <si>
    <t>Šafránek Petr</t>
  </si>
  <si>
    <t>Opletal Jan</t>
  </si>
  <si>
    <t>Špringl Jan</t>
  </si>
  <si>
    <t>Brada Miroslav</t>
  </si>
  <si>
    <t>Držmíšková Pavlína</t>
  </si>
  <si>
    <t>Kosina Vlastimil</t>
  </si>
  <si>
    <t>Čihula Martin</t>
  </si>
  <si>
    <t>Truxa Vladimír</t>
  </si>
  <si>
    <t>Vlasák Jakub</t>
  </si>
  <si>
    <t>Šmok Teodor</t>
  </si>
  <si>
    <t>Havlíček Marek</t>
  </si>
  <si>
    <t>Koucká Matylda</t>
  </si>
  <si>
    <t>Mašek Jindřich</t>
  </si>
  <si>
    <t>Čapek Michal</t>
  </si>
  <si>
    <t>Daňa Matěj</t>
  </si>
  <si>
    <t>Čihula Vojtěch</t>
  </si>
  <si>
    <t>Trejbal Matyáš</t>
  </si>
  <si>
    <t>Bryxová Nikola</t>
  </si>
  <si>
    <t>Koutský Vojtěch</t>
  </si>
  <si>
    <t>Koucká Alžběta</t>
  </si>
  <si>
    <t>Horník Miroslav</t>
  </si>
  <si>
    <t>Brácha Leoš</t>
  </si>
  <si>
    <t>Červinka Martin</t>
  </si>
  <si>
    <t>Pěnkava Vladimír</t>
  </si>
  <si>
    <t>Horníková Alexandra</t>
  </si>
  <si>
    <t>Klement Pavel</t>
  </si>
  <si>
    <t>Klement Petr</t>
  </si>
  <si>
    <t>Žilková Miloslava</t>
  </si>
  <si>
    <t>Součková Monika</t>
  </si>
  <si>
    <t>Hecl Jiří</t>
  </si>
  <si>
    <t>Madurkay Lukáš</t>
  </si>
  <si>
    <t>Machovec Jan</t>
  </si>
  <si>
    <t>Vondra Roman</t>
  </si>
  <si>
    <t>Samec Tomáš</t>
  </si>
  <si>
    <t>Vaněk Martin</t>
  </si>
  <si>
    <t>Zahoř Oldřich</t>
  </si>
  <si>
    <t>Klabouch Jiří</t>
  </si>
  <si>
    <t>Bondra Jan</t>
  </si>
  <si>
    <t>Bráchová Zuzana</t>
  </si>
  <si>
    <t>Soukup Petr</t>
  </si>
  <si>
    <t>Holub Petr</t>
  </si>
  <si>
    <t>Souček Tomáš</t>
  </si>
  <si>
    <t>Haidlmaier Ondřej</t>
  </si>
  <si>
    <t>Jakub Petr</t>
  </si>
  <si>
    <t>4.3.</t>
  </si>
  <si>
    <t>Pícha Pavel</t>
  </si>
  <si>
    <t>Nižňanský Petr</t>
  </si>
  <si>
    <t>Gavriněv Vladimír</t>
  </si>
  <si>
    <t>Holub Matyáš Matěj</t>
  </si>
  <si>
    <t>Kurdiovský Martin</t>
  </si>
  <si>
    <t>Kácha Ladislav</t>
  </si>
  <si>
    <t>Haalová Šárka</t>
  </si>
  <si>
    <t>Faust Petr</t>
  </si>
  <si>
    <t>Ivánek Libor</t>
  </si>
  <si>
    <t>Hromčík Martin</t>
  </si>
  <si>
    <t>Pospíšil Milan</t>
  </si>
  <si>
    <t>Šmíd Tomáš</t>
  </si>
  <si>
    <t>Vinš Petr</t>
  </si>
  <si>
    <t>Brada Adam</t>
  </si>
  <si>
    <t>Janík Aleš</t>
  </si>
  <si>
    <t>Novák Jindřich</t>
  </si>
  <si>
    <t>Záhoř Oldřich</t>
  </si>
  <si>
    <t>Rous Jiří ml.</t>
  </si>
  <si>
    <t>Janíková Anna</t>
  </si>
  <si>
    <t>Faust Patrik</t>
  </si>
  <si>
    <t>Palupčíková Karolína</t>
  </si>
  <si>
    <t>Novák Jindřich jr.</t>
  </si>
  <si>
    <t>Haala Bartoloměj</t>
  </si>
  <si>
    <t>Sejkora Petr</t>
  </si>
  <si>
    <t>Jurík Marian</t>
  </si>
  <si>
    <t>Jakl Michal</t>
  </si>
  <si>
    <t>Fasura Ondřej</t>
  </si>
  <si>
    <t>Šindelář Stanislav</t>
  </si>
  <si>
    <t>Kazimour Petr</t>
  </si>
  <si>
    <t>Vykypěl Marek</t>
  </si>
  <si>
    <t>Stádníková Marcela</t>
  </si>
  <si>
    <t>Hofschnaidr Pavel</t>
  </si>
  <si>
    <t>Drahoš Michal</t>
  </si>
  <si>
    <t>Kazimourová Kristina</t>
  </si>
  <si>
    <t>Smržová Veronika</t>
  </si>
  <si>
    <t>Kazimour Petr jun.</t>
  </si>
  <si>
    <t>Kazimour Jan</t>
  </si>
  <si>
    <t>Schaffer Antonín</t>
  </si>
  <si>
    <t>Šašek Ladislav</t>
  </si>
  <si>
    <t>Búbelová Lenka</t>
  </si>
  <si>
    <t>Búbela Robert</t>
  </si>
  <si>
    <t>Szlaur Jan</t>
  </si>
  <si>
    <t>Čuba Ludvík</t>
  </si>
  <si>
    <t>Provazník Dušan</t>
  </si>
  <si>
    <t>Šašková Renata</t>
  </si>
  <si>
    <t>Bartošík Antonín</t>
  </si>
  <si>
    <t>Žák Milan</t>
  </si>
  <si>
    <t>Zámečník David</t>
  </si>
  <si>
    <t>Bartošík Jan</t>
  </si>
  <si>
    <t>Hrnčárek Aleš</t>
  </si>
  <si>
    <t>Buchta Ivan</t>
  </si>
  <si>
    <t>Edlman Petr</t>
  </si>
  <si>
    <t>Bervic Břetislav</t>
  </si>
  <si>
    <t>Chludil Filip</t>
  </si>
  <si>
    <t>Kappel Václav</t>
  </si>
  <si>
    <t>Mrázek Daniel</t>
  </si>
  <si>
    <t>Lazarev Vladimír</t>
  </si>
  <si>
    <t>Drbal Vojtěch</t>
  </si>
  <si>
    <t>Kledrovcová Vidlařová Martina</t>
  </si>
  <si>
    <t>Opálka Jakub</t>
  </si>
  <si>
    <t>Zöllich Jiří</t>
  </si>
  <si>
    <t>Janík Richard</t>
  </si>
  <si>
    <t>Zöllich Artur</t>
  </si>
  <si>
    <t>Ondrušík Miroslav</t>
  </si>
  <si>
    <t>Melichar Josef</t>
  </si>
  <si>
    <t>Bartošík Michal</t>
  </si>
  <si>
    <t>Hromčík Štěpán</t>
  </si>
  <si>
    <t>Trsová Zoe</t>
  </si>
  <si>
    <t>Opálka Martin</t>
  </si>
  <si>
    <t>Hrnčárek Adam</t>
  </si>
  <si>
    <t>Edlman David</t>
  </si>
  <si>
    <t>Novotná Kristýna</t>
  </si>
  <si>
    <t>Erbenová Michaela</t>
  </si>
  <si>
    <t>Šauer Jiří</t>
  </si>
  <si>
    <t>Hrnčárková Vendula</t>
  </si>
  <si>
    <t>Jančeková Barbora</t>
  </si>
  <si>
    <t>Kurdiovská Anna Marie</t>
  </si>
  <si>
    <t>Hromčík Jakub</t>
  </si>
  <si>
    <t>Hromčíková Rozálie</t>
  </si>
  <si>
    <t>Čubová Markéta</t>
  </si>
  <si>
    <t>Bryx Ondřej ml.</t>
  </si>
  <si>
    <t>Fasura Vojtěch</t>
  </si>
  <si>
    <t>Michta Bartosz</t>
  </si>
  <si>
    <t>Vilgoš Jaroslav</t>
  </si>
  <si>
    <t>Bajtl Pavel</t>
  </si>
  <si>
    <t>Prokudin Anatolii</t>
  </si>
  <si>
    <t>Hamburg Alexandr</t>
  </si>
  <si>
    <t>Slánský Martin</t>
  </si>
  <si>
    <t>Raulová Helena</t>
  </si>
  <si>
    <t>Gottwald Jaroslav</t>
  </si>
  <si>
    <t>Ježek Jan</t>
  </si>
  <si>
    <t>Korábová Denisa</t>
  </si>
  <si>
    <t>Vilgoš Robin</t>
  </si>
  <si>
    <t>Koutská Hana</t>
  </si>
  <si>
    <t>Navrátilová Radka</t>
  </si>
  <si>
    <t>Pavlíček Jiří</t>
  </si>
  <si>
    <t>Scharf Astrid</t>
  </si>
  <si>
    <t>Scharf Domenik</t>
  </si>
  <si>
    <t>Vrůbel Jan</t>
  </si>
  <si>
    <t>Šidák Adam</t>
  </si>
  <si>
    <t>Junioři</t>
  </si>
  <si>
    <t>Minis</t>
  </si>
  <si>
    <t>Krumpolec Ladislav</t>
  </si>
  <si>
    <t>Zimmer Jakub</t>
  </si>
  <si>
    <t>Sova Viktor</t>
  </si>
  <si>
    <t>Jakubec Július</t>
  </si>
  <si>
    <t>Morávek Vladislav</t>
  </si>
  <si>
    <t>Seidl Pavel</t>
  </si>
  <si>
    <t>Dušek Miroslav</t>
  </si>
  <si>
    <t>Šiklová Lucie</t>
  </si>
  <si>
    <t>Gavenda Vojtěch</t>
  </si>
  <si>
    <t>Dostál Pavel</t>
  </si>
  <si>
    <t>Vrána Petr</t>
  </si>
  <si>
    <t>Čepela Jan</t>
  </si>
  <si>
    <t>Horáková Lucie</t>
  </si>
  <si>
    <t>Jakešová Hedvika</t>
  </si>
  <si>
    <t>Viceník Petr</t>
  </si>
  <si>
    <t>Sporek Martin</t>
  </si>
  <si>
    <t>Horák  Adam</t>
  </si>
  <si>
    <t>Kocfelda Jiří</t>
  </si>
  <si>
    <t>Martinkovič Patrik</t>
  </si>
  <si>
    <t>Krejča Pavel</t>
  </si>
  <si>
    <t>Martinkovič Jan</t>
  </si>
  <si>
    <t>Cibulka Vít</t>
  </si>
  <si>
    <t>Jakeš Leoš</t>
  </si>
  <si>
    <t>Matyska Miroslav</t>
  </si>
  <si>
    <t>Lušovská Ivana</t>
  </si>
  <si>
    <t>Habáň Martin</t>
  </si>
  <si>
    <t>Čajka Miroslav</t>
  </si>
  <si>
    <t>Bervic Břetislav ml.</t>
  </si>
  <si>
    <t>Matyska Samuel</t>
  </si>
  <si>
    <t>Blahušová Martina</t>
  </si>
  <si>
    <t>Jakeš Matyáš</t>
  </si>
  <si>
    <t>Jakeš Tadeáš</t>
  </si>
  <si>
    <t>Matysková Šarlota</t>
  </si>
  <si>
    <t>Netopil Ondřej</t>
  </si>
  <si>
    <t>Dostál Denis</t>
  </si>
  <si>
    <t>Hrdlíčka Jakub</t>
  </si>
  <si>
    <t>Surá Aneta</t>
  </si>
  <si>
    <t>Surý David</t>
  </si>
  <si>
    <t>Tesák</t>
  </si>
  <si>
    <t>Koráb  Ladislav</t>
  </si>
  <si>
    <t>Štursa Jan</t>
  </si>
  <si>
    <t>Bláha Jáchym</t>
  </si>
  <si>
    <t>Bartošík Pavel</t>
  </si>
  <si>
    <t>Ečer Jakub</t>
  </si>
  <si>
    <t>Chud.</t>
  </si>
  <si>
    <t>26.8.</t>
  </si>
  <si>
    <t>Moř.</t>
  </si>
  <si>
    <t>2.9.</t>
  </si>
  <si>
    <t>Horáček Vlastimil</t>
  </si>
  <si>
    <t>Gráczová Lenka</t>
  </si>
  <si>
    <t>Průša  František</t>
  </si>
  <si>
    <t>Maralík Petr sen.</t>
  </si>
  <si>
    <t>Louthan  Ondřej</t>
  </si>
  <si>
    <t>Seibert  Zdeněk</t>
  </si>
  <si>
    <t>Trehub Volodymir</t>
  </si>
  <si>
    <t>Bezděková Eliška</t>
  </si>
  <si>
    <t>Jenčková Vanda</t>
  </si>
  <si>
    <t>Bílkovský Ondřej</t>
  </si>
  <si>
    <t>Zeman Marek</t>
  </si>
  <si>
    <t>Barva Tomáš</t>
  </si>
  <si>
    <t>Bezděková Helena</t>
  </si>
  <si>
    <t>Hřivnáč  Tomáš</t>
  </si>
  <si>
    <t>Růžička Miroslav</t>
  </si>
  <si>
    <t>Žitník Štěpán</t>
  </si>
  <si>
    <t>Kučera Veneček</t>
  </si>
  <si>
    <t>Kolínská Karolína</t>
  </si>
  <si>
    <t>Křivánková Kateřina</t>
  </si>
  <si>
    <t>Křivánek Marek</t>
  </si>
  <si>
    <t>Klimenko Igor</t>
  </si>
  <si>
    <t>Spiller Petr</t>
  </si>
  <si>
    <t>Šindelář  Stanislav</t>
  </si>
  <si>
    <t>Pořízka Denis</t>
  </si>
  <si>
    <t>Klimenko Nikola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</si>
</sst>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color theme="1"/>
      <name val="Arial CE"/>
      <charset val="238"/>
    </font>
    <font>
      <b/>
      <sz val="10"/>
      <color indexed="8"/>
      <name val="Arial CE"/>
      <charset val="238"/>
    </font>
    <font>
      <b/>
      <sz val="10"/>
      <name val="Arial CE"/>
      <charset val="238"/>
    </font>
    <font>
      <sz val="10"/>
      <color indexed="8"/>
      <name val="Arial CE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7" fillId="0" borderId="0"/>
  </cellStyleXfs>
  <cellXfs count="101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4" fillId="3" borderId="0" xfId="1" applyFont="1" applyFill="1" applyAlignment="1">
      <alignment horizontal="center"/>
    </xf>
    <xf numFmtId="0" fontId="4" fillId="3" borderId="0" xfId="1" applyFont="1" applyFill="1"/>
    <xf numFmtId="0" fontId="4" fillId="3" borderId="0" xfId="1" applyFont="1" applyFill="1" applyAlignment="1">
      <alignment horizontal="right"/>
    </xf>
    <xf numFmtId="0" fontId="5" fillId="3" borderId="0" xfId="1" applyFont="1" applyFill="1" applyAlignment="1">
      <alignment horizontal="center"/>
    </xf>
    <xf numFmtId="2" fontId="5" fillId="3" borderId="0" xfId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" fontId="3" fillId="3" borderId="0" xfId="0" applyNumberFormat="1" applyFont="1" applyFill="1" applyAlignment="1">
      <alignment horizontal="center"/>
    </xf>
    <xf numFmtId="0" fontId="3" fillId="3" borderId="0" xfId="0" applyFont="1" applyFill="1"/>
    <xf numFmtId="0" fontId="6" fillId="0" borderId="0" xfId="1" applyFont="1" applyAlignment="1">
      <alignment horizontal="center"/>
    </xf>
    <xf numFmtId="0" fontId="6" fillId="0" borderId="0" xfId="1" applyFont="1"/>
    <xf numFmtId="2" fontId="6" fillId="0" borderId="0" xfId="1" applyNumberFormat="1" applyFont="1" applyAlignment="1">
      <alignment horizontal="right"/>
    </xf>
    <xf numFmtId="2" fontId="6" fillId="0" borderId="0" xfId="1" applyNumberFormat="1" applyFont="1"/>
    <xf numFmtId="0" fontId="6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2" fontId="1" fillId="0" borderId="0" xfId="1" applyNumberFormat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1" xfId="1" applyFont="1" applyBorder="1"/>
    <xf numFmtId="2" fontId="6" fillId="0" borderId="1" xfId="1" applyNumberFormat="1" applyFont="1" applyBorder="1" applyAlignment="1">
      <alignment horizontal="right"/>
    </xf>
    <xf numFmtId="2" fontId="6" fillId="0" borderId="1" xfId="1" applyNumberFormat="1" applyFont="1" applyBorder="1"/>
    <xf numFmtId="0" fontId="6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2" fontId="1" fillId="0" borderId="1" xfId="1" applyNumberFormat="1" applyBorder="1" applyAlignment="1">
      <alignment horizontal="center"/>
    </xf>
    <xf numFmtId="0" fontId="6" fillId="0" borderId="1" xfId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0" fontId="4" fillId="0" borderId="1" xfId="1" applyFont="1" applyBorder="1" applyAlignment="1">
      <alignment horizontal="right"/>
    </xf>
    <xf numFmtId="0" fontId="4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2" fontId="5" fillId="0" borderId="1" xfId="1" applyNumberFormat="1" applyFont="1" applyBorder="1" applyAlignment="1">
      <alignment horizontal="center"/>
    </xf>
    <xf numFmtId="0" fontId="1" fillId="0" borderId="0" xfId="1"/>
    <xf numFmtId="0" fontId="1" fillId="0" borderId="0" xfId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6" fillId="0" borderId="0" xfId="2" applyFont="1" applyAlignment="1">
      <alignment wrapText="1"/>
    </xf>
    <xf numFmtId="0" fontId="1" fillId="0" borderId="1" xfId="1" applyBorder="1" applyAlignment="1">
      <alignment horizontal="center"/>
    </xf>
    <xf numFmtId="0" fontId="1" fillId="0" borderId="1" xfId="1" applyBorder="1"/>
    <xf numFmtId="0" fontId="4" fillId="3" borderId="0" xfId="2" applyFont="1" applyFill="1" applyAlignment="1">
      <alignment wrapText="1"/>
    </xf>
    <xf numFmtId="0" fontId="1" fillId="3" borderId="0" xfId="1" applyFill="1"/>
    <xf numFmtId="0" fontId="1" fillId="3" borderId="0" xfId="1" applyFill="1" applyAlignment="1">
      <alignment horizontal="center"/>
    </xf>
    <xf numFmtId="2" fontId="1" fillId="3" borderId="0" xfId="1" applyNumberFormat="1" applyFill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3" borderId="0" xfId="1" applyFont="1" applyFill="1"/>
    <xf numFmtId="0" fontId="1" fillId="0" borderId="1" xfId="1" applyBorder="1" applyAlignment="1">
      <alignment horizontal="right"/>
    </xf>
    <xf numFmtId="0" fontId="1" fillId="0" borderId="2" xfId="1" applyBorder="1" applyAlignment="1">
      <alignment horizontal="center"/>
    </xf>
    <xf numFmtId="0" fontId="1" fillId="0" borderId="2" xfId="1" applyBorder="1"/>
    <xf numFmtId="0" fontId="1" fillId="0" borderId="2" xfId="1" applyBorder="1" applyAlignment="1">
      <alignment horizontal="right"/>
    </xf>
    <xf numFmtId="0" fontId="1" fillId="2" borderId="2" xfId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2" fontId="4" fillId="3" borderId="0" xfId="1" applyNumberFormat="1" applyFont="1" applyFill="1" applyAlignment="1">
      <alignment horizontal="center"/>
    </xf>
    <xf numFmtId="2" fontId="6" fillId="0" borderId="0" xfId="1" applyNumberFormat="1" applyFont="1" applyAlignment="1">
      <alignment horizontal="center"/>
    </xf>
    <xf numFmtId="2" fontId="6" fillId="0" borderId="1" xfId="1" applyNumberFormat="1" applyFont="1" applyBorder="1" applyAlignment="1">
      <alignment horizontal="center"/>
    </xf>
    <xf numFmtId="2" fontId="4" fillId="0" borderId="1" xfId="1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0" xfId="1" applyFont="1" applyFill="1" applyAlignment="1">
      <alignment horizontal="center"/>
    </xf>
    <xf numFmtId="0" fontId="6" fillId="4" borderId="0" xfId="1" applyFont="1" applyFill="1" applyAlignment="1">
      <alignment horizontal="center"/>
    </xf>
    <xf numFmtId="0" fontId="6" fillId="4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1" fillId="4" borderId="0" xfId="1" applyFill="1" applyAlignment="1">
      <alignment horizontal="center"/>
    </xf>
    <xf numFmtId="0" fontId="1" fillId="4" borderId="1" xfId="1" applyFill="1" applyBorder="1" applyAlignment="1">
      <alignment horizontal="center"/>
    </xf>
    <xf numFmtId="0" fontId="5" fillId="4" borderId="1" xfId="1" applyFont="1" applyFill="1" applyBorder="1" applyAlignment="1">
      <alignment horizontal="center"/>
    </xf>
    <xf numFmtId="0" fontId="1" fillId="4" borderId="2" xfId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1" fillId="0" borderId="0" xfId="1" applyFont="1"/>
    <xf numFmtId="0" fontId="4" fillId="0" borderId="0" xfId="1" applyFont="1" applyFill="1"/>
    <xf numFmtId="0" fontId="4" fillId="0" borderId="0" xfId="1" applyFont="1" applyFill="1" applyAlignment="1">
      <alignment horizontal="right"/>
    </xf>
    <xf numFmtId="2" fontId="6" fillId="0" borderId="0" xfId="1" applyNumberFormat="1" applyFont="1" applyFill="1"/>
    <xf numFmtId="0" fontId="6" fillId="0" borderId="0" xfId="1" applyFont="1" applyFill="1"/>
    <xf numFmtId="2" fontId="6" fillId="0" borderId="0" xfId="1" applyNumberFormat="1" applyFont="1" applyFill="1" applyAlignment="1">
      <alignment horizontal="right"/>
    </xf>
    <xf numFmtId="2" fontId="4" fillId="0" borderId="0" xfId="1" applyNumberFormat="1" applyFont="1" applyFill="1" applyAlignment="1">
      <alignment horizontal="center"/>
    </xf>
    <xf numFmtId="2" fontId="6" fillId="0" borderId="0" xfId="1" applyNumberFormat="1" applyFont="1" applyFill="1" applyAlignment="1">
      <alignment horizontal="center"/>
    </xf>
    <xf numFmtId="2" fontId="5" fillId="0" borderId="0" xfId="1" applyNumberFormat="1" applyFont="1" applyFill="1" applyAlignment="1">
      <alignment horizontal="center"/>
    </xf>
    <xf numFmtId="2" fontId="1" fillId="0" borderId="0" xfId="1" applyNumberFormat="1" applyFill="1" applyAlignment="1">
      <alignment horizontal="center"/>
    </xf>
    <xf numFmtId="2" fontId="3" fillId="0" borderId="0" xfId="0" applyNumberFormat="1" applyFont="1"/>
    <xf numFmtId="2" fontId="3" fillId="0" borderId="0" xfId="0" applyNumberFormat="1" applyFont="1" applyBorder="1"/>
    <xf numFmtId="2" fontId="3" fillId="0" borderId="1" xfId="0" applyNumberFormat="1" applyFont="1" applyBorder="1"/>
    <xf numFmtId="2" fontId="3" fillId="3" borderId="0" xfId="0" applyNumberFormat="1" applyFont="1" applyFill="1"/>
    <xf numFmtId="2" fontId="3" fillId="0" borderId="2" xfId="0" applyNumberFormat="1" applyFont="1" applyBorder="1"/>
  </cellXfs>
  <cellStyles count="4">
    <cellStyle name="normální" xfId="0" builtinId="0"/>
    <cellStyle name="Normální 11" xfId="3"/>
    <cellStyle name="Normální 2" xfId="1"/>
    <cellStyle name="normální_List1" xfId="2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475"/>
  <sheetViews>
    <sheetView tabSelected="1" zoomScale="120" zoomScaleNormal="120" workbookViewId="0">
      <pane xSplit="5" topLeftCell="AB1" activePane="topRight" state="frozen"/>
      <selection pane="topRight" activeCell="AS416" sqref="AS416"/>
    </sheetView>
  </sheetViews>
  <sheetFormatPr defaultRowHeight="12.75"/>
  <cols>
    <col min="1" max="1" width="5.42578125" style="1" customWidth="1"/>
    <col min="2" max="2" width="21.5703125" style="2" customWidth="1"/>
    <col min="3" max="3" width="3.85546875" style="2" customWidth="1"/>
    <col min="4" max="4" width="6.7109375" style="3" customWidth="1"/>
    <col min="5" max="5" width="7.42578125" style="2" customWidth="1"/>
    <col min="6" max="6" width="7.140625" style="4" customWidth="1"/>
    <col min="7" max="7" width="7.140625" style="5" customWidth="1"/>
    <col min="8" max="8" width="7.140625" style="74" customWidth="1"/>
    <col min="9" max="9" width="7.140625" style="5" customWidth="1"/>
    <col min="10" max="10" width="7.140625" style="4" customWidth="1"/>
    <col min="11" max="11" width="7.140625" style="5" customWidth="1"/>
    <col min="12" max="12" width="7.140625" style="74" customWidth="1"/>
    <col min="13" max="13" width="7.140625" style="5" customWidth="1"/>
    <col min="14" max="14" width="7.140625" style="4" customWidth="1"/>
    <col min="15" max="15" width="7.140625" style="5" customWidth="1"/>
    <col min="16" max="16" width="7.140625" style="74" customWidth="1"/>
    <col min="17" max="17" width="7.140625" style="5" customWidth="1"/>
    <col min="18" max="18" width="7.140625" style="4" customWidth="1"/>
    <col min="19" max="19" width="7.140625" style="5" customWidth="1"/>
    <col min="20" max="20" width="7.140625" style="74" customWidth="1"/>
    <col min="21" max="21" width="7.140625" style="5" customWidth="1"/>
    <col min="22" max="22" width="7.140625" style="4" customWidth="1"/>
    <col min="23" max="23" width="7.140625" style="5" customWidth="1"/>
    <col min="24" max="24" width="7.140625" style="74" customWidth="1"/>
    <col min="25" max="25" width="7.140625" style="5" customWidth="1"/>
    <col min="26" max="26" width="7.140625" style="4" customWidth="1"/>
    <col min="27" max="27" width="7.140625" style="5" customWidth="1"/>
    <col min="28" max="28" width="7.28515625" style="74" customWidth="1"/>
    <col min="29" max="29" width="7.140625" style="5" customWidth="1"/>
    <col min="30" max="30" width="7.140625" style="4" customWidth="1"/>
    <col min="31" max="31" width="7.140625" style="5" customWidth="1"/>
    <col min="32" max="32" width="7.140625" style="74" customWidth="1"/>
    <col min="33" max="33" width="7.140625" style="5" customWidth="1"/>
    <col min="34" max="34" width="7.140625" style="4" customWidth="1"/>
    <col min="35" max="35" width="7.140625" style="5" customWidth="1"/>
    <col min="36" max="36" width="7.140625" style="74" customWidth="1"/>
    <col min="37" max="37" width="7.140625" style="5" customWidth="1"/>
    <col min="38" max="38" width="7.140625" style="4" customWidth="1"/>
    <col min="39" max="39" width="7.140625" style="5" customWidth="1"/>
    <col min="40" max="40" width="7.140625" style="74" customWidth="1"/>
    <col min="41" max="41" width="7.140625" style="96" customWidth="1"/>
    <col min="42" max="16384" width="9.140625" style="2"/>
  </cols>
  <sheetData>
    <row r="1" spans="1:41" ht="15" customHeight="1">
      <c r="F1" s="4">
        <v>1</v>
      </c>
      <c r="H1" s="74">
        <v>2</v>
      </c>
      <c r="J1" s="4">
        <v>3</v>
      </c>
      <c r="L1" s="74">
        <v>4</v>
      </c>
      <c r="N1" s="4">
        <v>5</v>
      </c>
      <c r="P1" s="74">
        <v>6</v>
      </c>
      <c r="R1" s="4">
        <v>7</v>
      </c>
      <c r="T1" s="74">
        <v>8</v>
      </c>
      <c r="V1" s="4">
        <v>9</v>
      </c>
      <c r="X1" s="74">
        <v>10</v>
      </c>
      <c r="Z1" s="4">
        <v>11</v>
      </c>
      <c r="AB1" s="74">
        <v>12</v>
      </c>
      <c r="AD1" s="4">
        <v>13</v>
      </c>
      <c r="AF1" s="74">
        <v>14</v>
      </c>
      <c r="AH1" s="4">
        <v>15</v>
      </c>
      <c r="AJ1" s="74">
        <v>16</v>
      </c>
      <c r="AL1" s="4">
        <v>17</v>
      </c>
      <c r="AN1" s="74">
        <v>18</v>
      </c>
    </row>
    <row r="2" spans="1:41" ht="15" customHeight="1">
      <c r="F2" s="4" t="s">
        <v>47</v>
      </c>
      <c r="H2" s="74" t="s">
        <v>49</v>
      </c>
      <c r="J2" s="4" t="s">
        <v>36</v>
      </c>
      <c r="L2" s="74" t="s">
        <v>37</v>
      </c>
      <c r="N2" s="4" t="s">
        <v>39</v>
      </c>
      <c r="P2" s="74" t="s">
        <v>53</v>
      </c>
      <c r="R2" s="4" t="s">
        <v>55</v>
      </c>
      <c r="T2" s="74" t="s">
        <v>43</v>
      </c>
      <c r="V2" s="4" t="s">
        <v>40</v>
      </c>
      <c r="X2" s="74" t="s">
        <v>59</v>
      </c>
      <c r="Z2" s="4" t="s">
        <v>392</v>
      </c>
      <c r="AB2" s="74" t="s">
        <v>44</v>
      </c>
      <c r="AD2" s="4" t="s">
        <v>45</v>
      </c>
      <c r="AF2" s="74" t="s">
        <v>38</v>
      </c>
      <c r="AH2" s="4" t="s">
        <v>398</v>
      </c>
      <c r="AJ2" s="74" t="s">
        <v>400</v>
      </c>
      <c r="AL2" s="4" t="s">
        <v>40</v>
      </c>
      <c r="AN2" s="74" t="s">
        <v>37</v>
      </c>
    </row>
    <row r="3" spans="1:41" s="70" customFormat="1" ht="15" customHeight="1">
      <c r="A3" s="69"/>
      <c r="D3" s="71"/>
      <c r="F3" s="72" t="s">
        <v>48</v>
      </c>
      <c r="G3" s="73"/>
      <c r="H3" s="75" t="s">
        <v>50</v>
      </c>
      <c r="I3" s="73"/>
      <c r="J3" s="72" t="s">
        <v>51</v>
      </c>
      <c r="K3" s="73"/>
      <c r="L3" s="75" t="s">
        <v>52</v>
      </c>
      <c r="M3" s="73"/>
      <c r="N3" s="72" t="s">
        <v>251</v>
      </c>
      <c r="O3" s="73"/>
      <c r="P3" s="75" t="s">
        <v>54</v>
      </c>
      <c r="Q3" s="73"/>
      <c r="R3" s="72" t="s">
        <v>56</v>
      </c>
      <c r="S3" s="73"/>
      <c r="T3" s="75" t="s">
        <v>57</v>
      </c>
      <c r="U3" s="73"/>
      <c r="V3" s="72" t="s">
        <v>58</v>
      </c>
      <c r="W3" s="73"/>
      <c r="X3" s="75" t="s">
        <v>60</v>
      </c>
      <c r="Y3" s="73"/>
      <c r="Z3" s="72" t="s">
        <v>61</v>
      </c>
      <c r="AA3" s="73"/>
      <c r="AB3" s="75" t="s">
        <v>62</v>
      </c>
      <c r="AC3" s="73"/>
      <c r="AD3" s="72" t="s">
        <v>63</v>
      </c>
      <c r="AE3" s="73"/>
      <c r="AF3" s="75" t="s">
        <v>64</v>
      </c>
      <c r="AG3" s="73"/>
      <c r="AH3" s="72" t="s">
        <v>399</v>
      </c>
      <c r="AI3" s="73"/>
      <c r="AJ3" s="75" t="s">
        <v>401</v>
      </c>
      <c r="AK3" s="73"/>
      <c r="AL3" s="72" t="s">
        <v>65</v>
      </c>
      <c r="AM3" s="73"/>
      <c r="AN3" s="75" t="s">
        <v>66</v>
      </c>
      <c r="AO3" s="97"/>
    </row>
    <row r="4" spans="1:41" s="7" customFormat="1" ht="15" customHeight="1" thickBot="1">
      <c r="A4" s="6"/>
      <c r="D4" s="8"/>
      <c r="F4" s="9">
        <v>32</v>
      </c>
      <c r="G4" s="10"/>
      <c r="H4" s="76">
        <v>35</v>
      </c>
      <c r="I4" s="10"/>
      <c r="J4" s="9">
        <v>30</v>
      </c>
      <c r="K4" s="10"/>
      <c r="L4" s="76">
        <v>30</v>
      </c>
      <c r="M4" s="10"/>
      <c r="N4" s="9">
        <v>30</v>
      </c>
      <c r="O4" s="10"/>
      <c r="P4" s="76">
        <v>35</v>
      </c>
      <c r="Q4" s="10"/>
      <c r="R4" s="9">
        <v>32</v>
      </c>
      <c r="S4" s="10"/>
      <c r="T4" s="76">
        <v>30</v>
      </c>
      <c r="U4" s="10"/>
      <c r="V4" s="9">
        <v>32</v>
      </c>
      <c r="W4" s="10"/>
      <c r="X4" s="76">
        <v>30</v>
      </c>
      <c r="Y4" s="10"/>
      <c r="Z4" s="9">
        <v>28</v>
      </c>
      <c r="AA4" s="10"/>
      <c r="AB4" s="76">
        <v>30</v>
      </c>
      <c r="AC4" s="10"/>
      <c r="AD4" s="9">
        <v>28</v>
      </c>
      <c r="AE4" s="10"/>
      <c r="AF4" s="76">
        <v>30</v>
      </c>
      <c r="AG4" s="10"/>
      <c r="AH4" s="9">
        <v>28</v>
      </c>
      <c r="AI4" s="10"/>
      <c r="AJ4" s="76">
        <v>28</v>
      </c>
      <c r="AK4" s="10"/>
      <c r="AL4" s="9">
        <v>32</v>
      </c>
      <c r="AM4" s="10"/>
      <c r="AN4" s="76">
        <v>32</v>
      </c>
      <c r="AO4" s="98"/>
    </row>
    <row r="5" spans="1:41" s="18" customFormat="1" ht="15" customHeight="1" thickTop="1">
      <c r="A5" s="11" t="s">
        <v>0</v>
      </c>
      <c r="B5" s="12"/>
      <c r="C5" s="12"/>
      <c r="D5" s="13" t="s">
        <v>33</v>
      </c>
      <c r="E5" s="11" t="s">
        <v>1</v>
      </c>
      <c r="F5" s="11"/>
      <c r="G5" s="65"/>
      <c r="H5" s="11"/>
      <c r="I5" s="65"/>
      <c r="J5" s="14"/>
      <c r="K5" s="15"/>
      <c r="L5" s="16"/>
      <c r="M5" s="17"/>
      <c r="N5" s="16"/>
      <c r="O5" s="17"/>
      <c r="P5" s="16"/>
      <c r="Q5" s="17"/>
      <c r="R5" s="16"/>
      <c r="S5" s="17"/>
      <c r="T5" s="16"/>
      <c r="U5" s="17"/>
      <c r="V5" s="16"/>
      <c r="W5" s="17"/>
      <c r="X5" s="16"/>
      <c r="Y5" s="17"/>
      <c r="Z5" s="16"/>
      <c r="AA5" s="17"/>
      <c r="AB5" s="16"/>
      <c r="AC5" s="17"/>
      <c r="AD5" s="16"/>
      <c r="AE5" s="17"/>
      <c r="AF5" s="16"/>
      <c r="AG5" s="17"/>
      <c r="AH5" s="16"/>
      <c r="AI5" s="17"/>
      <c r="AJ5" s="16"/>
      <c r="AK5" s="17"/>
      <c r="AL5" s="16"/>
      <c r="AM5" s="17"/>
      <c r="AN5" s="16"/>
      <c r="AO5" s="99"/>
    </row>
    <row r="6" spans="1:41" ht="15" customHeight="1">
      <c r="A6" s="19">
        <v>1</v>
      </c>
      <c r="B6" s="20" t="s">
        <v>72</v>
      </c>
      <c r="C6" s="20"/>
      <c r="D6" s="21">
        <f>AVERAGE(O6,S6,W6,AA6,AE6)</f>
        <v>15.53392857142857</v>
      </c>
      <c r="E6" s="22">
        <f>SUM(N6,R6,V6,Z6,AD6)</f>
        <v>150</v>
      </c>
      <c r="F6" s="23"/>
      <c r="H6" s="78">
        <v>27</v>
      </c>
      <c r="I6" s="66">
        <v>14.29</v>
      </c>
      <c r="J6" s="24">
        <v>24</v>
      </c>
      <c r="K6" s="25">
        <v>13.8</v>
      </c>
      <c r="N6" s="4">
        <v>30</v>
      </c>
      <c r="O6" s="5">
        <v>14</v>
      </c>
      <c r="P6" s="74">
        <v>30</v>
      </c>
      <c r="Q6" s="5">
        <v>13.83</v>
      </c>
      <c r="R6" s="4">
        <v>30</v>
      </c>
      <c r="S6" s="5">
        <v>14.5</v>
      </c>
      <c r="T6" s="74">
        <v>24</v>
      </c>
      <c r="U6" s="5">
        <v>13.6</v>
      </c>
      <c r="V6" s="4">
        <v>30</v>
      </c>
      <c r="W6" s="5">
        <v>15.8125</v>
      </c>
      <c r="X6" s="74">
        <v>21</v>
      </c>
      <c r="Y6" s="5">
        <v>15.13</v>
      </c>
      <c r="Z6" s="4">
        <v>30</v>
      </c>
      <c r="AA6" s="5">
        <v>18.642857142857142</v>
      </c>
      <c r="AB6" s="74">
        <v>27</v>
      </c>
      <c r="AC6" s="5">
        <v>15.933333333333334</v>
      </c>
      <c r="AD6" s="4">
        <v>30</v>
      </c>
      <c r="AE6" s="5">
        <v>14.714285714285714</v>
      </c>
      <c r="AF6" s="74">
        <v>24</v>
      </c>
      <c r="AG6" s="5">
        <v>14.533333333333333</v>
      </c>
      <c r="AH6" s="4">
        <v>27</v>
      </c>
      <c r="AI6" s="5">
        <v>15.571428571428571</v>
      </c>
      <c r="AJ6" s="74">
        <v>27</v>
      </c>
      <c r="AK6" s="5">
        <v>13.142857142857142</v>
      </c>
      <c r="AL6" s="4">
        <v>24</v>
      </c>
      <c r="AM6" s="5">
        <v>14.0625</v>
      </c>
      <c r="AN6" s="74">
        <v>27</v>
      </c>
      <c r="AO6" s="96">
        <v>14.9375</v>
      </c>
    </row>
    <row r="7" spans="1:41" ht="15" customHeight="1">
      <c r="A7" s="19">
        <v>2</v>
      </c>
      <c r="B7" s="20" t="s">
        <v>334</v>
      </c>
      <c r="C7" s="20"/>
      <c r="D7" s="21">
        <f>AVERAGE(U7,AG7,AI7,AM7,AO7)</f>
        <v>15.400119047619048</v>
      </c>
      <c r="E7" s="22">
        <f>SUM(T7,AF7,AH7,AL7,AN7)</f>
        <v>147</v>
      </c>
      <c r="F7" s="23"/>
      <c r="H7" s="78"/>
      <c r="I7" s="66"/>
      <c r="J7" s="24"/>
      <c r="K7" s="25"/>
      <c r="T7" s="74">
        <v>30</v>
      </c>
      <c r="U7" s="5">
        <v>15</v>
      </c>
      <c r="V7" s="4">
        <v>24</v>
      </c>
      <c r="W7" s="5">
        <v>15.25</v>
      </c>
      <c r="X7" s="74">
        <v>24</v>
      </c>
      <c r="Y7" s="5">
        <v>16</v>
      </c>
      <c r="AF7" s="74">
        <v>30</v>
      </c>
      <c r="AG7" s="5">
        <v>15.866666666666667</v>
      </c>
      <c r="AH7" s="4">
        <v>30</v>
      </c>
      <c r="AI7" s="5">
        <v>16.071428571428573</v>
      </c>
      <c r="AL7" s="4">
        <v>27</v>
      </c>
      <c r="AM7" s="5">
        <v>14.25</v>
      </c>
      <c r="AN7" s="74">
        <v>30</v>
      </c>
      <c r="AO7" s="96">
        <v>15.8125</v>
      </c>
    </row>
    <row r="8" spans="1:41" ht="15" customHeight="1">
      <c r="A8" s="19">
        <v>3</v>
      </c>
      <c r="B8" s="20" t="s">
        <v>252</v>
      </c>
      <c r="C8" s="20"/>
      <c r="D8" s="21">
        <f>AVERAGE(W8,AC8,AK8,AM8,AO8)</f>
        <v>14.895119047619048</v>
      </c>
      <c r="E8" s="22">
        <f>SUM(V8,AB8,AJ8,AL8,AN8)</f>
        <v>141</v>
      </c>
      <c r="F8" s="23"/>
      <c r="H8" s="78"/>
      <c r="I8" s="66"/>
      <c r="J8" s="24"/>
      <c r="K8" s="25"/>
      <c r="N8" s="4">
        <v>24</v>
      </c>
      <c r="O8" s="5">
        <v>13.133333333333333</v>
      </c>
      <c r="V8" s="4">
        <v>27</v>
      </c>
      <c r="W8" s="5">
        <v>15.6875</v>
      </c>
      <c r="AB8" s="74">
        <v>30</v>
      </c>
      <c r="AC8" s="5">
        <v>16.466666666666665</v>
      </c>
      <c r="AJ8" s="74">
        <v>30</v>
      </c>
      <c r="AK8" s="5">
        <v>14.571428571428571</v>
      </c>
      <c r="AL8" s="4">
        <v>30</v>
      </c>
      <c r="AM8" s="5">
        <v>14.3125</v>
      </c>
      <c r="AN8" s="74">
        <v>24</v>
      </c>
      <c r="AO8" s="96">
        <v>13.4375</v>
      </c>
    </row>
    <row r="9" spans="1:41" ht="15" customHeight="1">
      <c r="A9" s="19">
        <v>4</v>
      </c>
      <c r="B9" s="20" t="s">
        <v>73</v>
      </c>
      <c r="C9" s="20"/>
      <c r="D9" s="21">
        <f>AVERAGE(M9,U9,Y9,AA9,AG9)</f>
        <v>14.47904761904762</v>
      </c>
      <c r="E9" s="22">
        <f>SUM(L9,T9,X9,Z9,AF9)</f>
        <v>138</v>
      </c>
      <c r="F9" s="23"/>
      <c r="H9" s="78">
        <v>24</v>
      </c>
      <c r="I9" s="66">
        <v>12.11</v>
      </c>
      <c r="J9" s="24">
        <v>18</v>
      </c>
      <c r="K9" s="25">
        <v>12.6</v>
      </c>
      <c r="L9" s="74">
        <v>30</v>
      </c>
      <c r="M9" s="5">
        <v>12.533333333333333</v>
      </c>
      <c r="N9" s="4">
        <v>27</v>
      </c>
      <c r="O9" s="5">
        <v>13.333333333333334</v>
      </c>
      <c r="P9" s="74">
        <v>27</v>
      </c>
      <c r="Q9" s="5">
        <v>13.14</v>
      </c>
      <c r="R9" s="4">
        <v>24</v>
      </c>
      <c r="S9" s="5">
        <v>13.125</v>
      </c>
      <c r="T9" s="74">
        <v>27</v>
      </c>
      <c r="U9" s="5">
        <v>13.8</v>
      </c>
      <c r="V9" s="4">
        <v>21</v>
      </c>
      <c r="W9" s="5">
        <v>13.125</v>
      </c>
      <c r="X9" s="74">
        <v>27</v>
      </c>
      <c r="Y9" s="5">
        <v>16.399999999999999</v>
      </c>
      <c r="Z9" s="4">
        <v>27</v>
      </c>
      <c r="AA9" s="5">
        <v>13.928571428571429</v>
      </c>
      <c r="AB9" s="74">
        <v>24</v>
      </c>
      <c r="AC9" s="5">
        <v>12.133333333333333</v>
      </c>
      <c r="AF9" s="74">
        <v>27</v>
      </c>
      <c r="AG9" s="5">
        <v>15.733333333333333</v>
      </c>
      <c r="AH9" s="4">
        <v>21</v>
      </c>
      <c r="AI9" s="5">
        <v>13.642857142857142</v>
      </c>
      <c r="AJ9" s="74">
        <v>24</v>
      </c>
      <c r="AK9" s="5">
        <v>11.857142857142858</v>
      </c>
      <c r="AL9" s="4">
        <v>21</v>
      </c>
      <c r="AM9" s="5">
        <v>12.875</v>
      </c>
      <c r="AN9" s="74">
        <v>21</v>
      </c>
      <c r="AO9" s="96">
        <v>13</v>
      </c>
    </row>
    <row r="10" spans="1:41" ht="15" customHeight="1">
      <c r="A10" s="19">
        <v>5</v>
      </c>
      <c r="B10" s="20" t="s">
        <v>74</v>
      </c>
      <c r="C10" s="20"/>
      <c r="D10" s="21">
        <f>AVERAGE(I10,K10,M10,Q10,S10)</f>
        <v>12.231666666666666</v>
      </c>
      <c r="E10" s="22">
        <f>SUM(H10,J10,L10,P10,R10)</f>
        <v>114</v>
      </c>
      <c r="F10" s="23"/>
      <c r="H10" s="78">
        <v>21</v>
      </c>
      <c r="I10" s="66">
        <v>11.54</v>
      </c>
      <c r="J10" s="24">
        <v>15</v>
      </c>
      <c r="K10" s="25">
        <v>11.933333333333334</v>
      </c>
      <c r="L10" s="74">
        <v>27</v>
      </c>
      <c r="M10" s="5">
        <v>10.8</v>
      </c>
      <c r="P10" s="74">
        <v>24</v>
      </c>
      <c r="Q10" s="5">
        <v>12.51</v>
      </c>
      <c r="R10" s="4">
        <v>27</v>
      </c>
      <c r="S10" s="5">
        <v>14.375</v>
      </c>
      <c r="AN10" s="74">
        <v>15</v>
      </c>
      <c r="AO10" s="96">
        <v>11.8125</v>
      </c>
    </row>
    <row r="11" spans="1:41" ht="15" customHeight="1">
      <c r="A11" s="19">
        <v>6</v>
      </c>
      <c r="B11" s="20" t="s">
        <v>71</v>
      </c>
      <c r="C11" s="20"/>
      <c r="D11" s="21">
        <f>AVERAGE(I11,Y11)</f>
        <v>17.25</v>
      </c>
      <c r="E11" s="22">
        <f>SUM(H11,X11)</f>
        <v>60</v>
      </c>
      <c r="F11" s="23"/>
      <c r="G11" s="66"/>
      <c r="H11" s="78">
        <v>30</v>
      </c>
      <c r="I11" s="66">
        <v>16.57</v>
      </c>
      <c r="J11" s="24"/>
      <c r="K11" s="25"/>
      <c r="X11" s="74">
        <v>30</v>
      </c>
      <c r="Y11" s="5">
        <v>17.93</v>
      </c>
    </row>
    <row r="12" spans="1:41" ht="15" customHeight="1">
      <c r="A12" s="19">
        <v>7</v>
      </c>
      <c r="B12" s="20" t="s">
        <v>170</v>
      </c>
      <c r="C12" s="20"/>
      <c r="D12" s="21">
        <f>AVERAGE(K12,AI12,AK12)</f>
        <v>14.114285714285714</v>
      </c>
      <c r="E12" s="22">
        <f>SUM(J12,AH12,AJ12)</f>
        <v>51</v>
      </c>
      <c r="F12" s="23"/>
      <c r="H12" s="78"/>
      <c r="I12" s="66"/>
      <c r="J12" s="24">
        <v>27</v>
      </c>
      <c r="K12" s="25">
        <v>13.8</v>
      </c>
      <c r="AH12" s="4">
        <v>24</v>
      </c>
      <c r="AI12" s="5">
        <v>14.428571428571429</v>
      </c>
    </row>
    <row r="13" spans="1:41" ht="15" customHeight="1">
      <c r="A13" s="19">
        <v>8</v>
      </c>
      <c r="B13" s="20" t="s">
        <v>169</v>
      </c>
      <c r="C13" s="20"/>
      <c r="D13" s="21">
        <f>AVERAGE(G13,I13,K13,M13,O13,Q13,S13,U13,W13,Y13,AA13,AC13,AE13,AG13,AI13,AK13)</f>
        <v>15.933333333333334</v>
      </c>
      <c r="E13" s="22">
        <f>SUM(F13,H13,J13,L13,N13,P13,R13,T13,V13,X13,Z13,AB13,AD13,AF13,AH13,AJ13)</f>
        <v>30</v>
      </c>
      <c r="F13" s="23"/>
      <c r="H13" s="78"/>
      <c r="I13" s="66"/>
      <c r="J13" s="24">
        <v>30</v>
      </c>
      <c r="K13" s="25">
        <v>15.933333333333334</v>
      </c>
    </row>
    <row r="14" spans="1:41" ht="15" customHeight="1">
      <c r="A14" s="19">
        <v>9</v>
      </c>
      <c r="B14" s="20" t="s">
        <v>171</v>
      </c>
      <c r="C14" s="20"/>
      <c r="D14" s="21">
        <f>AVERAGE(G14,I14,K14,M14,O14,Q14,S14,U14,W14,Y14,AA14,AC14,AE14,AG14,AI14,AK14)</f>
        <v>13.066666666666666</v>
      </c>
      <c r="E14" s="22">
        <f>SUM(F14,H14,J14,L14,N14,P14,R14,T14,V14,X14,Z14,AB14,AD14,AF14,AH14,AJ14)</f>
        <v>21</v>
      </c>
      <c r="F14" s="23"/>
      <c r="H14" s="78"/>
      <c r="I14" s="66"/>
      <c r="J14" s="24">
        <v>21</v>
      </c>
      <c r="K14" s="25">
        <v>13.066666666666666</v>
      </c>
    </row>
    <row r="15" spans="1:41" ht="15" customHeight="1">
      <c r="A15" s="19">
        <v>10</v>
      </c>
      <c r="B15" s="20" t="s">
        <v>397</v>
      </c>
      <c r="C15" s="20"/>
      <c r="D15" s="21">
        <f>AVERAGE(AG15,AI15,AK15)</f>
        <v>9.3333333333333339</v>
      </c>
      <c r="E15" s="22">
        <f>SUM(AF15,AH15,AJ15)</f>
        <v>21</v>
      </c>
      <c r="F15" s="23"/>
      <c r="H15" s="78"/>
      <c r="I15" s="66"/>
      <c r="J15" s="24"/>
      <c r="K15" s="25"/>
      <c r="AF15" s="74">
        <v>21</v>
      </c>
      <c r="AG15" s="5">
        <v>9.3333333333333339</v>
      </c>
    </row>
    <row r="16" spans="1:41" ht="15" customHeight="1">
      <c r="A16" s="19">
        <v>11</v>
      </c>
      <c r="B16" s="20" t="s">
        <v>354</v>
      </c>
      <c r="C16" s="20"/>
      <c r="D16" s="21">
        <f>AVERAGE(Y16,AA16,AC16,AE16,AG16,AI16,AK16)</f>
        <v>15</v>
      </c>
      <c r="E16" s="22">
        <f>SUM(X16,Z16,AB16,AD16,AF16,AH16,AJ16)</f>
        <v>18</v>
      </c>
      <c r="F16" s="23"/>
      <c r="H16" s="78"/>
      <c r="I16" s="66"/>
      <c r="J16" s="24"/>
      <c r="K16" s="25"/>
      <c r="X16" s="74">
        <v>18</v>
      </c>
      <c r="Y16" s="5">
        <v>15</v>
      </c>
    </row>
    <row r="17" spans="1:41" ht="15" customHeight="1">
      <c r="A17" s="19">
        <v>12</v>
      </c>
      <c r="B17" s="20" t="s">
        <v>423</v>
      </c>
      <c r="C17" s="20"/>
      <c r="D17" s="21">
        <f>AVERAGE(AO17)</f>
        <v>12.625</v>
      </c>
      <c r="E17" s="22">
        <f>SUM(AN17)</f>
        <v>18</v>
      </c>
      <c r="F17" s="23"/>
      <c r="H17" s="78"/>
      <c r="I17" s="66"/>
      <c r="J17" s="24"/>
      <c r="K17" s="25"/>
      <c r="AN17" s="74">
        <v>18</v>
      </c>
      <c r="AO17" s="96">
        <v>12.625</v>
      </c>
    </row>
    <row r="18" spans="1:41" ht="15" customHeight="1">
      <c r="A18" s="19"/>
      <c r="B18" s="20"/>
      <c r="C18" s="20"/>
      <c r="D18" s="21">
        <f>AVERAGE(G18,I18,K18,M18,O18,Q18,S18,U18,W18,Y18,AA18,AC18,AE18,AG18,AI18,AK18,AM18,AO18)</f>
        <v>0</v>
      </c>
      <c r="E18" s="22">
        <f>SUM(F18,H18,J18,L18,N18,P18,R18,T18,V18,X18,Z18,AB18,AD18,AF18,AH18,AJ18,AL18,AN18)</f>
        <v>0</v>
      </c>
      <c r="F18" s="23"/>
      <c r="G18" s="5">
        <v>0</v>
      </c>
      <c r="H18" s="78"/>
      <c r="I18" s="66"/>
      <c r="J18" s="24"/>
      <c r="K18" s="25"/>
    </row>
    <row r="19" spans="1:41" s="7" customFormat="1" ht="15" customHeight="1" thickBot="1">
      <c r="A19" s="26"/>
      <c r="B19" s="27"/>
      <c r="C19" s="27"/>
      <c r="D19" s="28"/>
      <c r="E19" s="29"/>
      <c r="F19" s="30"/>
      <c r="G19" s="10"/>
      <c r="H19" s="79"/>
      <c r="I19" s="67"/>
      <c r="J19" s="31"/>
      <c r="K19" s="32"/>
      <c r="L19" s="76"/>
      <c r="M19" s="10"/>
      <c r="N19" s="9"/>
      <c r="O19" s="10"/>
      <c r="P19" s="76"/>
      <c r="Q19" s="10"/>
      <c r="R19" s="9"/>
      <c r="S19" s="10"/>
      <c r="T19" s="76"/>
      <c r="U19" s="10"/>
      <c r="V19" s="9"/>
      <c r="W19" s="10"/>
      <c r="X19" s="76"/>
      <c r="Y19" s="10"/>
      <c r="Z19" s="9"/>
      <c r="AA19" s="10"/>
      <c r="AB19" s="76"/>
      <c r="AC19" s="10"/>
      <c r="AD19" s="9"/>
      <c r="AE19" s="10"/>
      <c r="AF19" s="76"/>
      <c r="AG19" s="10"/>
      <c r="AH19" s="9"/>
      <c r="AI19" s="10"/>
      <c r="AJ19" s="76"/>
      <c r="AK19" s="10"/>
      <c r="AL19" s="9"/>
      <c r="AM19" s="10"/>
      <c r="AN19" s="76"/>
      <c r="AO19" s="98"/>
    </row>
    <row r="20" spans="1:41" s="18" customFormat="1" ht="15" customHeight="1" thickTop="1">
      <c r="A20" s="11" t="s">
        <v>2</v>
      </c>
      <c r="B20" s="12"/>
      <c r="C20" s="12"/>
      <c r="D20" s="13" t="s">
        <v>33</v>
      </c>
      <c r="E20" s="11" t="s">
        <v>1</v>
      </c>
      <c r="F20" s="11"/>
      <c r="G20" s="65"/>
      <c r="H20" s="11"/>
      <c r="I20" s="65"/>
      <c r="J20" s="14"/>
      <c r="K20" s="15"/>
      <c r="L20" s="16"/>
      <c r="M20" s="17"/>
      <c r="N20" s="16"/>
      <c r="O20" s="17"/>
      <c r="P20" s="16"/>
      <c r="Q20" s="17"/>
      <c r="R20" s="16"/>
      <c r="S20" s="17"/>
      <c r="T20" s="16"/>
      <c r="U20" s="17"/>
      <c r="V20" s="16"/>
      <c r="W20" s="17"/>
      <c r="X20" s="16"/>
      <c r="Y20" s="17"/>
      <c r="Z20" s="16"/>
      <c r="AA20" s="17"/>
      <c r="AB20" s="16"/>
      <c r="AC20" s="17"/>
      <c r="AD20" s="16"/>
      <c r="AE20" s="17"/>
      <c r="AF20" s="16"/>
      <c r="AG20" s="17"/>
      <c r="AH20" s="16"/>
      <c r="AI20" s="17"/>
      <c r="AJ20" s="16"/>
      <c r="AK20" s="17"/>
      <c r="AL20" s="16"/>
      <c r="AM20" s="17"/>
      <c r="AN20" s="16"/>
      <c r="AO20" s="99"/>
    </row>
    <row r="21" spans="1:41" ht="15" customHeight="1">
      <c r="A21" s="19">
        <v>1</v>
      </c>
      <c r="B21" s="20" t="s">
        <v>408</v>
      </c>
      <c r="C21" s="20"/>
      <c r="D21" s="21">
        <f>AVERAGE(AI21,AM21,AO21)</f>
        <v>13.357142857142858</v>
      </c>
      <c r="E21" s="22">
        <f>SUM(AH21,AL21,AN21)</f>
        <v>30</v>
      </c>
      <c r="F21" s="23"/>
      <c r="G21" s="66"/>
      <c r="H21" s="78"/>
      <c r="I21" s="66"/>
      <c r="J21" s="24"/>
      <c r="K21" s="25"/>
      <c r="AH21" s="4">
        <v>30</v>
      </c>
      <c r="AI21" s="5">
        <v>13.357142857142858</v>
      </c>
    </row>
    <row r="22" spans="1:41" ht="15" customHeight="1">
      <c r="A22" s="19">
        <v>2</v>
      </c>
      <c r="B22" s="20"/>
      <c r="C22" s="20"/>
      <c r="D22" s="21">
        <f t="shared" ref="D22" si="0">AVERAGE(G22,I22,K22,M22,O22,Q22,S22,U22,W22,Y22,AA22,AC22,AE22,AG22,AI22,AK22,AM22,AO22)</f>
        <v>0</v>
      </c>
      <c r="E22" s="22">
        <f t="shared" ref="E22" si="1">SUM(F22,H22,J22,L22,N22,P22,R22,T22,V22,X22,Z22,AB22,AD22,AF22,AH22,AJ22,AL22,AN22)</f>
        <v>0</v>
      </c>
      <c r="F22" s="23"/>
      <c r="G22" s="66">
        <v>0</v>
      </c>
      <c r="H22" s="78"/>
      <c r="I22" s="66"/>
      <c r="J22" s="24"/>
      <c r="K22" s="25"/>
    </row>
    <row r="23" spans="1:41" s="7" customFormat="1" ht="15" customHeight="1" thickBot="1">
      <c r="A23" s="26"/>
      <c r="B23" s="27"/>
      <c r="C23" s="27"/>
      <c r="D23" s="33"/>
      <c r="E23" s="27"/>
      <c r="F23" s="30"/>
      <c r="G23" s="67"/>
      <c r="H23" s="79"/>
      <c r="I23" s="67"/>
      <c r="J23" s="31"/>
      <c r="K23" s="32"/>
      <c r="L23" s="76"/>
      <c r="M23" s="10"/>
      <c r="N23" s="9"/>
      <c r="O23" s="10"/>
      <c r="P23" s="76"/>
      <c r="Q23" s="10"/>
      <c r="R23" s="9"/>
      <c r="S23" s="10"/>
      <c r="T23" s="76"/>
      <c r="U23" s="10"/>
      <c r="V23" s="9"/>
      <c r="W23" s="10"/>
      <c r="X23" s="76"/>
      <c r="Y23" s="10"/>
      <c r="Z23" s="9"/>
      <c r="AA23" s="10"/>
      <c r="AB23" s="76"/>
      <c r="AC23" s="10"/>
      <c r="AD23" s="9"/>
      <c r="AE23" s="10"/>
      <c r="AF23" s="76"/>
      <c r="AG23" s="10"/>
      <c r="AH23" s="9"/>
      <c r="AI23" s="10"/>
      <c r="AJ23" s="76"/>
      <c r="AK23" s="10"/>
      <c r="AL23" s="9"/>
      <c r="AM23" s="10"/>
      <c r="AN23" s="76"/>
      <c r="AO23" s="98"/>
    </row>
    <row r="24" spans="1:41" s="18" customFormat="1" ht="15" customHeight="1" thickTop="1">
      <c r="A24" s="11" t="s">
        <v>4</v>
      </c>
      <c r="B24" s="12" t="s">
        <v>5</v>
      </c>
      <c r="C24" s="12"/>
      <c r="D24" s="13" t="s">
        <v>33</v>
      </c>
      <c r="E24" s="11" t="s">
        <v>1</v>
      </c>
      <c r="F24" s="11"/>
      <c r="G24" s="65"/>
      <c r="H24" s="11"/>
      <c r="I24" s="65"/>
      <c r="J24" s="14"/>
      <c r="K24" s="15"/>
      <c r="L24" s="16"/>
      <c r="M24" s="17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7"/>
      <c r="AH24" s="16"/>
      <c r="AI24" s="17"/>
      <c r="AJ24" s="16"/>
      <c r="AK24" s="17"/>
      <c r="AL24" s="16"/>
      <c r="AM24" s="17"/>
      <c r="AN24" s="16"/>
      <c r="AO24" s="99"/>
    </row>
    <row r="25" spans="1:41" ht="15" customHeight="1">
      <c r="A25" s="19">
        <v>1</v>
      </c>
      <c r="B25" s="20" t="s">
        <v>172</v>
      </c>
      <c r="C25" s="20"/>
      <c r="D25" s="21">
        <f>AVERAGE(Q25,W25,Y25,AC25,AO25)</f>
        <v>7.7635000000000005</v>
      </c>
      <c r="E25" s="22">
        <f>SUM(P25,V25,X25,AB25,AN25)</f>
        <v>150</v>
      </c>
      <c r="F25" s="23"/>
      <c r="H25" s="78"/>
      <c r="I25" s="66"/>
      <c r="J25" s="23">
        <v>30</v>
      </c>
      <c r="K25" s="66">
        <v>6.9666666666666668</v>
      </c>
      <c r="P25" s="74">
        <v>30</v>
      </c>
      <c r="Q25" s="5">
        <v>7.63</v>
      </c>
      <c r="V25" s="4">
        <v>30</v>
      </c>
      <c r="W25" s="5">
        <v>7.75</v>
      </c>
      <c r="X25" s="74">
        <v>30</v>
      </c>
      <c r="Y25" s="5">
        <v>8.15</v>
      </c>
      <c r="AB25" s="74">
        <v>30</v>
      </c>
      <c r="AC25" s="5">
        <v>7.6</v>
      </c>
      <c r="AH25" s="4">
        <v>30</v>
      </c>
      <c r="AI25" s="5">
        <v>6.7321428571428568</v>
      </c>
      <c r="AJ25" s="74">
        <v>30</v>
      </c>
      <c r="AK25" s="5">
        <v>6.9642857142857144</v>
      </c>
      <c r="AL25" s="4">
        <v>30</v>
      </c>
      <c r="AM25" s="5">
        <v>6.8125</v>
      </c>
      <c r="AN25" s="74">
        <v>30</v>
      </c>
      <c r="AO25" s="96">
        <v>7.6875</v>
      </c>
    </row>
    <row r="26" spans="1:41" ht="15" customHeight="1">
      <c r="A26" s="19">
        <v>2</v>
      </c>
      <c r="B26" s="20" t="s">
        <v>75</v>
      </c>
      <c r="C26" s="20"/>
      <c r="D26" s="21">
        <f>AVERAGE(I26,U26,AE26,AI26,AM26)</f>
        <v>6.4561964285714284</v>
      </c>
      <c r="E26" s="22">
        <f>SUM(H26,T26,AD26,AH26,AL26)</f>
        <v>144</v>
      </c>
      <c r="F26" s="23"/>
      <c r="H26" s="78">
        <v>30</v>
      </c>
      <c r="I26" s="66">
        <v>6.41</v>
      </c>
      <c r="J26" s="24">
        <v>27</v>
      </c>
      <c r="K26" s="25">
        <v>5.5666666666666664</v>
      </c>
      <c r="T26" s="74">
        <v>30</v>
      </c>
      <c r="U26" s="5">
        <v>6.65</v>
      </c>
      <c r="V26" s="4">
        <v>27</v>
      </c>
      <c r="W26" s="5">
        <v>6.015625</v>
      </c>
      <c r="AD26" s="4">
        <v>30</v>
      </c>
      <c r="AE26" s="5">
        <v>6.3392857142857144</v>
      </c>
      <c r="AH26" s="4">
        <v>27</v>
      </c>
      <c r="AI26" s="5">
        <v>6.4285714285714288</v>
      </c>
      <c r="AL26" s="4">
        <v>27</v>
      </c>
      <c r="AM26" s="5">
        <v>6.453125</v>
      </c>
    </row>
    <row r="27" spans="1:41" ht="15" customHeight="1">
      <c r="A27" s="19">
        <v>3</v>
      </c>
      <c r="B27" s="20" t="s">
        <v>173</v>
      </c>
      <c r="C27" s="20"/>
      <c r="D27" s="21">
        <f>AVERAGE(K27,S27,Y27,AC27,AO27)</f>
        <v>5.5765000000000002</v>
      </c>
      <c r="E27" s="22">
        <f>SUM(J27,R27,X27,AB27,AN27)</f>
        <v>135</v>
      </c>
      <c r="F27" s="23"/>
      <c r="H27" s="78"/>
      <c r="I27" s="66"/>
      <c r="J27" s="24">
        <v>24</v>
      </c>
      <c r="K27" s="25">
        <v>4.7833333333333332</v>
      </c>
      <c r="R27" s="4">
        <v>30</v>
      </c>
      <c r="S27" s="5">
        <v>5.53125</v>
      </c>
      <c r="X27" s="74">
        <v>27</v>
      </c>
      <c r="Y27" s="5">
        <v>6.67</v>
      </c>
      <c r="AB27" s="74">
        <v>27</v>
      </c>
      <c r="AC27" s="5">
        <v>5.6166666666666663</v>
      </c>
      <c r="AN27" s="74">
        <v>27</v>
      </c>
      <c r="AO27" s="96">
        <v>5.28125</v>
      </c>
    </row>
    <row r="28" spans="1:41" ht="15" customHeight="1">
      <c r="A28" s="19">
        <v>4</v>
      </c>
      <c r="B28" s="20" t="s">
        <v>76</v>
      </c>
      <c r="C28" s="20"/>
      <c r="D28" s="21">
        <f>AVERAGE(I28,O28,S28,W28)</f>
        <v>4.4352604166666669</v>
      </c>
      <c r="E28" s="22">
        <f>SUM(H28,N28,R28,V28)</f>
        <v>108</v>
      </c>
      <c r="F28" s="23"/>
      <c r="G28" s="66"/>
      <c r="H28" s="78">
        <v>27</v>
      </c>
      <c r="I28" s="66">
        <v>3.69</v>
      </c>
      <c r="J28" s="24"/>
      <c r="K28" s="25"/>
      <c r="N28" s="4">
        <v>30</v>
      </c>
      <c r="O28" s="5">
        <v>5.0666666666666664</v>
      </c>
      <c r="R28" s="4">
        <v>27</v>
      </c>
      <c r="S28" s="5">
        <v>4.1875</v>
      </c>
      <c r="V28" s="4">
        <v>24</v>
      </c>
      <c r="W28" s="5">
        <v>4.796875</v>
      </c>
    </row>
    <row r="29" spans="1:41" ht="15" customHeight="1">
      <c r="A29" s="19">
        <v>5</v>
      </c>
      <c r="B29" s="20" t="s">
        <v>174</v>
      </c>
      <c r="C29" s="20"/>
      <c r="D29" s="21">
        <f>AVERAGE(K29,M29,O29,U29)</f>
        <v>4.354166666666667</v>
      </c>
      <c r="E29" s="22">
        <f>SUM(J29,L29,N29,T29)</f>
        <v>105</v>
      </c>
      <c r="F29" s="23"/>
      <c r="H29" s="78"/>
      <c r="I29" s="66"/>
      <c r="J29" s="24">
        <v>21</v>
      </c>
      <c r="K29" s="25">
        <v>3.7666666666666666</v>
      </c>
      <c r="L29" s="74">
        <v>30</v>
      </c>
      <c r="M29" s="5">
        <v>3.9166666666666665</v>
      </c>
      <c r="N29" s="4">
        <v>27</v>
      </c>
      <c r="O29" s="5">
        <v>4.5999999999999996</v>
      </c>
      <c r="T29" s="74">
        <v>27</v>
      </c>
      <c r="U29" s="5">
        <v>5.1333333333333337</v>
      </c>
    </row>
    <row r="30" spans="1:41" ht="15" customHeight="1">
      <c r="A30" s="19">
        <v>6</v>
      </c>
      <c r="B30" s="20" t="s">
        <v>409</v>
      </c>
      <c r="C30" s="20"/>
      <c r="D30" s="21">
        <f>AVERAGE(AI30,AM30)</f>
        <v>4.4174107142857144</v>
      </c>
      <c r="E30" s="22">
        <f>SUM(AH30,AL30)</f>
        <v>48</v>
      </c>
      <c r="F30" s="23"/>
      <c r="H30" s="78"/>
      <c r="I30" s="66"/>
      <c r="J30" s="24"/>
      <c r="K30" s="25"/>
      <c r="AH30" s="4">
        <v>24</v>
      </c>
      <c r="AI30" s="5">
        <v>4.5535714285714288</v>
      </c>
      <c r="AL30" s="4">
        <v>24</v>
      </c>
      <c r="AM30" s="5">
        <v>4.28125</v>
      </c>
    </row>
    <row r="31" spans="1:41" ht="15" customHeight="1">
      <c r="A31" s="19"/>
      <c r="B31" s="20"/>
      <c r="C31" s="20"/>
      <c r="D31" s="21">
        <f>AVERAGE(G31,I31,K31,M31,O31,Q31,S31,U31,W31,Y31,AA31,AC31,AE31,AG31,AI31,AK31,AM31,AO31)</f>
        <v>0</v>
      </c>
      <c r="E31" s="22">
        <f>SUM(F31,H31,J31,L31,N31,P31,R31,T31,V31,X31,Z31,AB31,AD31,AF31,AH31,AJ31,AL31,AN31)</f>
        <v>0</v>
      </c>
      <c r="F31" s="23"/>
      <c r="G31" s="5">
        <v>0</v>
      </c>
      <c r="H31" s="78"/>
      <c r="I31" s="66"/>
      <c r="J31" s="24"/>
      <c r="K31" s="25"/>
    </row>
    <row r="32" spans="1:41" s="7" customFormat="1" ht="15" customHeight="1" thickBot="1">
      <c r="A32" s="34"/>
      <c r="B32" s="35"/>
      <c r="C32" s="35"/>
      <c r="D32" s="36"/>
      <c r="E32" s="35"/>
      <c r="F32" s="37"/>
      <c r="G32" s="68"/>
      <c r="H32" s="80"/>
      <c r="I32" s="68"/>
      <c r="J32" s="38"/>
      <c r="K32" s="39"/>
      <c r="L32" s="76"/>
      <c r="M32" s="10"/>
      <c r="N32" s="9"/>
      <c r="O32" s="10"/>
      <c r="P32" s="76"/>
      <c r="Q32" s="10"/>
      <c r="R32" s="9"/>
      <c r="S32" s="10"/>
      <c r="T32" s="76"/>
      <c r="U32" s="10"/>
      <c r="V32" s="9"/>
      <c r="W32" s="10"/>
      <c r="X32" s="76"/>
      <c r="Y32" s="10"/>
      <c r="Z32" s="9"/>
      <c r="AA32" s="10"/>
      <c r="AB32" s="76"/>
      <c r="AC32" s="10"/>
      <c r="AD32" s="9"/>
      <c r="AE32" s="10"/>
      <c r="AF32" s="76"/>
      <c r="AG32" s="10"/>
      <c r="AH32" s="9"/>
      <c r="AI32" s="10"/>
      <c r="AJ32" s="76"/>
      <c r="AK32" s="10"/>
      <c r="AL32" s="9"/>
      <c r="AM32" s="10"/>
      <c r="AN32" s="76"/>
      <c r="AO32" s="98"/>
    </row>
    <row r="33" spans="1:41" ht="15" customHeight="1" thickTop="1">
      <c r="A33" s="19">
        <v>1</v>
      </c>
      <c r="B33" s="20" t="s">
        <v>253</v>
      </c>
      <c r="C33" s="20"/>
      <c r="D33" s="21">
        <f>AVERAGE(O33,W33,Y33,AE33,AG33)</f>
        <v>8.1638511904761906</v>
      </c>
      <c r="E33" s="22">
        <f>SUM(N33,V33,X33,AD33,AF33)</f>
        <v>147</v>
      </c>
      <c r="F33" s="23"/>
      <c r="G33" s="66"/>
      <c r="H33" s="78"/>
      <c r="I33" s="66"/>
      <c r="J33" s="24"/>
      <c r="K33" s="25"/>
      <c r="N33" s="4">
        <v>30</v>
      </c>
      <c r="O33" s="5">
        <v>7.5666666666666664</v>
      </c>
      <c r="T33" s="74">
        <v>24</v>
      </c>
      <c r="U33" s="5">
        <v>8.1</v>
      </c>
      <c r="V33" s="4">
        <v>30</v>
      </c>
      <c r="W33" s="5">
        <v>8.546875</v>
      </c>
      <c r="X33" s="74">
        <v>27</v>
      </c>
      <c r="Y33" s="5">
        <v>8.77</v>
      </c>
      <c r="AD33" s="4">
        <v>30</v>
      </c>
      <c r="AE33" s="5">
        <v>8.0357142857142865</v>
      </c>
      <c r="AF33" s="74">
        <v>30</v>
      </c>
      <c r="AG33" s="5">
        <v>7.9</v>
      </c>
      <c r="AH33" s="4">
        <v>27</v>
      </c>
      <c r="AI33" s="5">
        <v>8.0535714285714288</v>
      </c>
      <c r="AL33" s="4">
        <v>27</v>
      </c>
      <c r="AM33" s="5">
        <v>8.359375</v>
      </c>
    </row>
    <row r="34" spans="1:41" ht="15" customHeight="1">
      <c r="A34" s="19">
        <v>2</v>
      </c>
      <c r="B34" s="20" t="s">
        <v>78</v>
      </c>
      <c r="C34" s="20"/>
      <c r="D34" s="21">
        <f>AVERAGE(I34,K34,S34,AC34,AO34)</f>
        <v>7.6375416666666665</v>
      </c>
      <c r="E34" s="22">
        <f>SUM(H34,J34,R34,AB34,AN34)</f>
        <v>144</v>
      </c>
      <c r="F34" s="23"/>
      <c r="G34" s="66"/>
      <c r="H34" s="78">
        <v>27</v>
      </c>
      <c r="I34" s="66">
        <v>7.27</v>
      </c>
      <c r="J34" s="24">
        <v>30</v>
      </c>
      <c r="K34" s="25">
        <v>7.4333333333333336</v>
      </c>
      <c r="L34" s="74">
        <v>27</v>
      </c>
      <c r="M34" s="5">
        <v>7.1333333333333337</v>
      </c>
      <c r="N34" s="4">
        <v>27</v>
      </c>
      <c r="O34" s="5">
        <v>6.8666666666666663</v>
      </c>
      <c r="R34" s="4">
        <v>30</v>
      </c>
      <c r="S34" s="5">
        <v>7.640625</v>
      </c>
      <c r="X34" s="74">
        <v>9</v>
      </c>
      <c r="Y34" s="5">
        <v>7.92</v>
      </c>
      <c r="AB34" s="74">
        <v>27</v>
      </c>
      <c r="AC34" s="5">
        <v>8</v>
      </c>
      <c r="AL34" s="4">
        <v>21</v>
      </c>
      <c r="AM34" s="5">
        <v>7.78125</v>
      </c>
      <c r="AN34" s="74">
        <v>30</v>
      </c>
      <c r="AO34" s="96">
        <v>7.84375</v>
      </c>
    </row>
    <row r="35" spans="1:41" ht="15" customHeight="1">
      <c r="A35" s="19">
        <v>3</v>
      </c>
      <c r="B35" s="20" t="s">
        <v>175</v>
      </c>
      <c r="C35" s="20"/>
      <c r="D35" s="21">
        <f>AVERAGE(K35,Q35,S35,W35,AG35)</f>
        <v>7.559708333333333</v>
      </c>
      <c r="E35" s="22">
        <f>SUM(J35,P35,R35,V35,AF35)</f>
        <v>138</v>
      </c>
      <c r="F35" s="23"/>
      <c r="G35" s="66"/>
      <c r="H35" s="78"/>
      <c r="I35" s="66"/>
      <c r="J35" s="24">
        <v>27</v>
      </c>
      <c r="K35" s="25">
        <v>7.4</v>
      </c>
      <c r="L35" s="74">
        <v>24</v>
      </c>
      <c r="M35" s="5">
        <v>6.9833333333333334</v>
      </c>
      <c r="P35" s="74">
        <v>30</v>
      </c>
      <c r="Q35" s="5">
        <v>7.56</v>
      </c>
      <c r="R35" s="4">
        <v>27</v>
      </c>
      <c r="S35" s="5">
        <v>7.4375</v>
      </c>
      <c r="V35" s="4">
        <v>27</v>
      </c>
      <c r="W35" s="5">
        <v>8.234375</v>
      </c>
      <c r="AF35" s="74">
        <v>27</v>
      </c>
      <c r="AG35" s="5">
        <v>7.166666666666667</v>
      </c>
      <c r="AH35" s="4">
        <v>18</v>
      </c>
      <c r="AI35" s="5">
        <v>7.3214285714285712</v>
      </c>
      <c r="AL35" s="4">
        <v>18</v>
      </c>
      <c r="AM35" s="5">
        <v>7.46875</v>
      </c>
    </row>
    <row r="36" spans="1:41" ht="15" customHeight="1">
      <c r="A36" s="19">
        <v>4</v>
      </c>
      <c r="B36" s="20" t="s">
        <v>81</v>
      </c>
      <c r="C36" s="20"/>
      <c r="D36" s="21">
        <f>AVERAGE(U36,AC36,AI36,AK36,AO36)</f>
        <v>7.7334523809523805</v>
      </c>
      <c r="E36" s="22">
        <f>SUM(T36,AB36,AH36,AJ36,AN36)</f>
        <v>132</v>
      </c>
      <c r="F36" s="23"/>
      <c r="G36" s="66"/>
      <c r="H36" s="78">
        <v>18</v>
      </c>
      <c r="I36" s="66">
        <v>6.77</v>
      </c>
      <c r="J36" s="24"/>
      <c r="K36" s="25"/>
      <c r="P36" s="74">
        <v>18</v>
      </c>
      <c r="Q36" s="5">
        <v>6.89</v>
      </c>
      <c r="R36" s="4">
        <v>21</v>
      </c>
      <c r="S36" s="5">
        <v>7.265625</v>
      </c>
      <c r="T36" s="74">
        <v>21</v>
      </c>
      <c r="U36" s="5">
        <v>7.6333333333333337</v>
      </c>
      <c r="X36" s="74">
        <v>12</v>
      </c>
      <c r="Y36" s="5">
        <v>7.93</v>
      </c>
      <c r="AB36" s="74">
        <v>30</v>
      </c>
      <c r="AC36" s="5">
        <v>8.15</v>
      </c>
      <c r="AH36" s="4">
        <v>24</v>
      </c>
      <c r="AI36" s="5">
        <v>7.8035714285714288</v>
      </c>
      <c r="AJ36" s="74">
        <v>30</v>
      </c>
      <c r="AK36" s="5">
        <v>7.2678571428571432</v>
      </c>
      <c r="AL36" s="4">
        <v>12</v>
      </c>
      <c r="AM36" s="5">
        <v>6.84375</v>
      </c>
      <c r="AN36" s="74">
        <v>27</v>
      </c>
      <c r="AO36" s="96">
        <v>7.8125</v>
      </c>
    </row>
    <row r="37" spans="1:41" ht="15" customHeight="1">
      <c r="A37" s="19">
        <v>5</v>
      </c>
      <c r="B37" s="20" t="s">
        <v>80</v>
      </c>
      <c r="C37" s="20"/>
      <c r="D37" s="21">
        <f>AVERAGE(M37,AA37,AE37,AM37,AO37)</f>
        <v>7.3378571428571435</v>
      </c>
      <c r="E37" s="22">
        <f>SUM(L37,Z37,AD37,AL37,AN37)</f>
        <v>132</v>
      </c>
      <c r="F37" s="23"/>
      <c r="G37" s="66"/>
      <c r="H37" s="78">
        <v>21</v>
      </c>
      <c r="I37" s="66">
        <v>6.83</v>
      </c>
      <c r="J37" s="24">
        <v>15</v>
      </c>
      <c r="K37" s="25">
        <v>6.916666666666667</v>
      </c>
      <c r="L37" s="74">
        <v>30</v>
      </c>
      <c r="M37" s="5">
        <v>7.35</v>
      </c>
      <c r="N37" s="4">
        <v>21</v>
      </c>
      <c r="O37" s="5">
        <v>6.6</v>
      </c>
      <c r="P37" s="74">
        <v>24</v>
      </c>
      <c r="Q37" s="5">
        <v>7.14</v>
      </c>
      <c r="R37" s="4">
        <v>24</v>
      </c>
      <c r="S37" s="5">
        <v>7.34375</v>
      </c>
      <c r="T37" s="74">
        <v>18</v>
      </c>
      <c r="U37" s="5">
        <v>7.55</v>
      </c>
      <c r="V37" s="4">
        <v>18</v>
      </c>
      <c r="W37" s="5">
        <v>7.078125</v>
      </c>
      <c r="X37" s="74">
        <v>21</v>
      </c>
      <c r="Y37" s="5">
        <v>8.32</v>
      </c>
      <c r="Z37" s="4">
        <v>30</v>
      </c>
      <c r="AA37" s="5">
        <v>6.4464285714285712</v>
      </c>
      <c r="AD37" s="4">
        <v>24</v>
      </c>
      <c r="AE37" s="5">
        <v>7.6428571428571432</v>
      </c>
      <c r="AH37" s="4">
        <v>15</v>
      </c>
      <c r="AI37" s="5">
        <v>6.8214285714285712</v>
      </c>
      <c r="AJ37" s="74">
        <v>24</v>
      </c>
      <c r="AK37" s="5">
        <v>6.5714285714285712</v>
      </c>
      <c r="AL37" s="4">
        <v>24</v>
      </c>
      <c r="AM37" s="5">
        <v>7.796875</v>
      </c>
      <c r="AN37" s="74">
        <v>24</v>
      </c>
      <c r="AO37" s="96">
        <v>7.453125</v>
      </c>
    </row>
    <row r="38" spans="1:41" ht="15" customHeight="1">
      <c r="A38" s="19">
        <v>6</v>
      </c>
      <c r="B38" s="20" t="s">
        <v>176</v>
      </c>
      <c r="C38" s="20"/>
      <c r="D38" s="21">
        <f>AVERAGE(Q38,W38,Y38,AC38,AK38)</f>
        <v>7.5121666666666673</v>
      </c>
      <c r="E38" s="22">
        <f>SUM(P38,V38,X38,AB38,AJ38)</f>
        <v>126</v>
      </c>
      <c r="F38" s="23"/>
      <c r="G38" s="66"/>
      <c r="H38" s="78"/>
      <c r="I38" s="66"/>
      <c r="J38" s="24">
        <v>24</v>
      </c>
      <c r="K38" s="25">
        <v>6.9666666666666668</v>
      </c>
      <c r="P38" s="74">
        <v>27</v>
      </c>
      <c r="Q38" s="5">
        <v>7.21</v>
      </c>
      <c r="V38" s="4">
        <v>24</v>
      </c>
      <c r="W38" s="5">
        <v>7.3125</v>
      </c>
      <c r="X38" s="74">
        <v>24</v>
      </c>
      <c r="Y38" s="5">
        <v>8.43</v>
      </c>
      <c r="AB38" s="74">
        <v>24</v>
      </c>
      <c r="AC38" s="5">
        <v>7.7333333333333334</v>
      </c>
      <c r="AH38" s="4">
        <v>21</v>
      </c>
      <c r="AI38" s="5">
        <v>7.4642857142857144</v>
      </c>
      <c r="AJ38" s="74">
        <v>27</v>
      </c>
      <c r="AK38" s="5">
        <v>6.875</v>
      </c>
      <c r="AL38" s="4">
        <v>15</v>
      </c>
      <c r="AM38" s="5">
        <v>7.25</v>
      </c>
      <c r="AN38" s="74">
        <v>21</v>
      </c>
      <c r="AO38" s="96">
        <v>7.3125</v>
      </c>
    </row>
    <row r="39" spans="1:41" ht="15" customHeight="1">
      <c r="A39" s="19">
        <v>7</v>
      </c>
      <c r="B39" s="20" t="s">
        <v>77</v>
      </c>
      <c r="C39" s="20"/>
      <c r="D39" s="21">
        <f>AVERAGE(I39,U39,Y39,AI39)</f>
        <v>8.5317261904761903</v>
      </c>
      <c r="E39" s="22">
        <f>SUM(H39,T39,X39,AH39)</f>
        <v>117</v>
      </c>
      <c r="F39" s="23"/>
      <c r="H39" s="78">
        <v>30</v>
      </c>
      <c r="I39" s="66">
        <v>8.59</v>
      </c>
      <c r="J39" s="24"/>
      <c r="K39" s="25"/>
      <c r="T39" s="74">
        <v>27</v>
      </c>
      <c r="U39" s="5">
        <v>8.1833333333333336</v>
      </c>
      <c r="X39" s="74">
        <v>30</v>
      </c>
      <c r="Y39" s="5">
        <v>9.3000000000000007</v>
      </c>
      <c r="AH39" s="4">
        <v>30</v>
      </c>
      <c r="AI39" s="5">
        <v>8.0535714285714288</v>
      </c>
    </row>
    <row r="40" spans="1:41" ht="15" customHeight="1">
      <c r="A40" s="19">
        <v>8</v>
      </c>
      <c r="B40" s="20" t="s">
        <v>79</v>
      </c>
      <c r="C40" s="20"/>
      <c r="D40" s="21">
        <f>AVERAGE(I40,K40,M40,Q40,W40)</f>
        <v>6.9478750000000007</v>
      </c>
      <c r="E40" s="22">
        <f>SUM(H40,J40,L40,P40,V40)</f>
        <v>108</v>
      </c>
      <c r="F40" s="23"/>
      <c r="G40" s="66"/>
      <c r="H40" s="78">
        <v>24</v>
      </c>
      <c r="I40" s="66">
        <v>7.01</v>
      </c>
      <c r="J40" s="24">
        <v>21</v>
      </c>
      <c r="K40" s="25">
        <v>6.95</v>
      </c>
      <c r="L40" s="74">
        <v>21</v>
      </c>
      <c r="M40" s="5">
        <v>6.6</v>
      </c>
      <c r="N40" s="4">
        <v>15</v>
      </c>
      <c r="O40" s="5">
        <v>6.2833333333333332</v>
      </c>
      <c r="P40" s="74">
        <v>21</v>
      </c>
      <c r="Q40" s="5">
        <v>7.07</v>
      </c>
      <c r="R40" s="4">
        <v>3</v>
      </c>
      <c r="S40" s="5">
        <v>5.0625</v>
      </c>
      <c r="V40" s="4">
        <v>21</v>
      </c>
      <c r="W40" s="5">
        <v>7.109375</v>
      </c>
      <c r="X40" s="74">
        <v>18</v>
      </c>
      <c r="Y40" s="5">
        <v>8.0500000000000007</v>
      </c>
      <c r="AH40" s="4">
        <v>9</v>
      </c>
      <c r="AI40" s="5">
        <v>6.3392857142857144</v>
      </c>
      <c r="AJ40" s="74">
        <v>12</v>
      </c>
      <c r="AK40" s="5">
        <v>6.1071428571428568</v>
      </c>
      <c r="AL40" s="4">
        <v>9</v>
      </c>
      <c r="AM40" s="5">
        <v>6.59375</v>
      </c>
      <c r="AN40" s="74">
        <v>18</v>
      </c>
      <c r="AO40" s="96">
        <v>6.546875</v>
      </c>
    </row>
    <row r="41" spans="1:41" ht="15" customHeight="1">
      <c r="A41" s="19">
        <v>9</v>
      </c>
      <c r="B41" s="20" t="s">
        <v>82</v>
      </c>
      <c r="C41" s="20"/>
      <c r="D41" s="21">
        <f>AVERAGE(I41,M41,O41,AC41,AG41)</f>
        <v>6.5633333333333326</v>
      </c>
      <c r="E41" s="22">
        <f>SUM(H41,L41,N41,AB41,AF41)</f>
        <v>96</v>
      </c>
      <c r="F41" s="23"/>
      <c r="G41" s="66"/>
      <c r="H41" s="78">
        <v>15</v>
      </c>
      <c r="I41" s="66">
        <v>6.5</v>
      </c>
      <c r="J41" s="24"/>
      <c r="K41" s="25"/>
      <c r="L41" s="74">
        <v>18</v>
      </c>
      <c r="M41" s="5">
        <v>6.45</v>
      </c>
      <c r="N41" s="4">
        <v>24</v>
      </c>
      <c r="O41" s="5">
        <v>6.6166666666666663</v>
      </c>
      <c r="P41" s="74">
        <v>9</v>
      </c>
      <c r="Q41" s="5">
        <v>6.63</v>
      </c>
      <c r="R41" s="4">
        <v>9</v>
      </c>
      <c r="S41" s="5">
        <v>5.875</v>
      </c>
      <c r="X41" s="74">
        <v>6</v>
      </c>
      <c r="Y41" s="5">
        <v>7.7</v>
      </c>
      <c r="AB41" s="74">
        <v>15</v>
      </c>
      <c r="AC41" s="5">
        <v>6.6833333333333336</v>
      </c>
      <c r="AF41" s="74">
        <v>24</v>
      </c>
      <c r="AG41" s="5">
        <v>6.5666666666666664</v>
      </c>
      <c r="AH41" s="4">
        <v>12</v>
      </c>
      <c r="AI41" s="5">
        <v>6.7678571428571432</v>
      </c>
      <c r="AJ41" s="74">
        <v>15</v>
      </c>
      <c r="AK41" s="5">
        <v>6.1071428571428568</v>
      </c>
      <c r="AN41" s="74">
        <v>15</v>
      </c>
      <c r="AO41" s="96">
        <v>6.34375</v>
      </c>
    </row>
    <row r="42" spans="1:41" ht="15" customHeight="1">
      <c r="A42" s="19">
        <v>10</v>
      </c>
      <c r="B42" s="20" t="s">
        <v>103</v>
      </c>
      <c r="C42" s="20"/>
      <c r="D42" s="21">
        <f>AVERAGE(O42,S42,W42,AC42,AK42)</f>
        <v>6.4421726190476196</v>
      </c>
      <c r="E42" s="22">
        <f>SUM(N42,R42,V42,AB42,AJ42)</f>
        <v>90</v>
      </c>
      <c r="F42" s="23"/>
      <c r="G42" s="66"/>
      <c r="H42" s="78"/>
      <c r="I42" s="66"/>
      <c r="J42" s="24">
        <v>0</v>
      </c>
      <c r="K42" s="25">
        <v>5.8</v>
      </c>
      <c r="L42" s="74">
        <v>15</v>
      </c>
      <c r="M42" s="5">
        <v>5.4</v>
      </c>
      <c r="N42" s="4">
        <v>18</v>
      </c>
      <c r="O42" s="5">
        <v>6.333333333333333</v>
      </c>
      <c r="P42" s="74">
        <v>0</v>
      </c>
      <c r="Q42" s="5">
        <v>6.07</v>
      </c>
      <c r="R42" s="4">
        <v>18</v>
      </c>
      <c r="S42" s="5">
        <v>6.4375</v>
      </c>
      <c r="T42" s="74">
        <v>6</v>
      </c>
      <c r="U42" s="5">
        <v>6.1833333333333336</v>
      </c>
      <c r="V42" s="4">
        <v>15</v>
      </c>
      <c r="W42" s="5">
        <v>6.578125</v>
      </c>
      <c r="X42" s="74">
        <v>0</v>
      </c>
      <c r="Y42" s="5">
        <v>7.3</v>
      </c>
      <c r="AB42" s="74">
        <v>18</v>
      </c>
      <c r="AC42" s="5">
        <v>6.6833333333333336</v>
      </c>
      <c r="AH42" s="4">
        <v>3</v>
      </c>
      <c r="AI42" s="5">
        <v>6.0535714285714288</v>
      </c>
      <c r="AJ42" s="74">
        <v>21</v>
      </c>
      <c r="AK42" s="5">
        <v>6.1785714285714288</v>
      </c>
      <c r="AL42" s="4">
        <v>6</v>
      </c>
      <c r="AM42" s="5">
        <v>6.4375</v>
      </c>
      <c r="AN42" s="74">
        <v>12</v>
      </c>
      <c r="AO42" s="96">
        <v>6.3125</v>
      </c>
    </row>
    <row r="43" spans="1:41" ht="15" customHeight="1">
      <c r="A43" s="19">
        <v>11</v>
      </c>
      <c r="B43" s="20" t="s">
        <v>177</v>
      </c>
      <c r="C43" s="20"/>
      <c r="D43" s="21">
        <f>AVERAGE(K43,Q43,S43,W43,AE43)</f>
        <v>6.7911785714285715</v>
      </c>
      <c r="E43" s="22">
        <f>SUM(J43,P43,R43,V43,AD43)</f>
        <v>78</v>
      </c>
      <c r="F43" s="23"/>
      <c r="G43" s="66"/>
      <c r="H43" s="78"/>
      <c r="I43" s="66"/>
      <c r="J43" s="24">
        <v>12</v>
      </c>
      <c r="K43" s="25">
        <v>6.8</v>
      </c>
      <c r="P43" s="74">
        <v>15</v>
      </c>
      <c r="Q43" s="5">
        <v>6.83</v>
      </c>
      <c r="R43" s="4">
        <v>15</v>
      </c>
      <c r="S43" s="5">
        <v>6.078125</v>
      </c>
      <c r="V43" s="4">
        <v>9</v>
      </c>
      <c r="W43" s="5">
        <v>6.390625</v>
      </c>
      <c r="AD43" s="4">
        <v>27</v>
      </c>
      <c r="AE43" s="5">
        <v>7.8571428571428568</v>
      </c>
      <c r="AH43" s="4">
        <v>6</v>
      </c>
      <c r="AI43" s="5">
        <v>6.2142857142857144</v>
      </c>
    </row>
    <row r="44" spans="1:41" ht="15" customHeight="1">
      <c r="A44" s="19">
        <v>12</v>
      </c>
      <c r="B44" s="20" t="s">
        <v>182</v>
      </c>
      <c r="C44" s="20"/>
      <c r="D44" s="21">
        <f>AVERAGE(U44,AC44,AG44,AK44,AO44)</f>
        <v>6.1052380952380947</v>
      </c>
      <c r="E44" s="22">
        <f>SUM(T44,AB44,AF44,AJ44,AN44)</f>
        <v>66</v>
      </c>
      <c r="F44" s="23"/>
      <c r="G44" s="66"/>
      <c r="H44" s="78"/>
      <c r="I44" s="66"/>
      <c r="J44" s="24">
        <v>0</v>
      </c>
      <c r="K44" s="25">
        <v>6.1166666666666663</v>
      </c>
      <c r="P44" s="74">
        <v>0</v>
      </c>
      <c r="Q44" s="5">
        <v>5.67</v>
      </c>
      <c r="R44" s="4">
        <v>6</v>
      </c>
      <c r="S44" s="5">
        <v>5.78125</v>
      </c>
      <c r="T44" s="74">
        <v>9</v>
      </c>
      <c r="U44" s="5">
        <v>6.3</v>
      </c>
      <c r="X44" s="74">
        <v>0</v>
      </c>
      <c r="Y44" s="5">
        <v>6.68</v>
      </c>
      <c r="AB44" s="74">
        <v>12</v>
      </c>
      <c r="AC44" s="5">
        <v>6.6333333333333337</v>
      </c>
      <c r="AF44" s="74">
        <v>18</v>
      </c>
      <c r="AG44" s="5">
        <v>5.45</v>
      </c>
      <c r="AH44" s="4">
        <v>0</v>
      </c>
      <c r="AI44" s="5">
        <v>5.4285714285714288</v>
      </c>
      <c r="AJ44" s="74">
        <v>18</v>
      </c>
      <c r="AK44" s="5">
        <v>6.1428571428571432</v>
      </c>
      <c r="AN44" s="74">
        <v>9</v>
      </c>
      <c r="AO44" s="96">
        <v>6</v>
      </c>
    </row>
    <row r="45" spans="1:41" ht="15" customHeight="1">
      <c r="A45" s="19">
        <v>13</v>
      </c>
      <c r="B45" s="20" t="s">
        <v>336</v>
      </c>
      <c r="C45" s="20"/>
      <c r="D45" s="21">
        <f>AVERAGE(U45,AM45)</f>
        <v>8.4208333333333343</v>
      </c>
      <c r="E45" s="22">
        <f>SUM(T45,AL45)</f>
        <v>60</v>
      </c>
      <c r="F45" s="23"/>
      <c r="G45" s="66"/>
      <c r="H45" s="78"/>
      <c r="I45" s="66"/>
      <c r="J45" s="24"/>
      <c r="K45" s="25"/>
      <c r="T45" s="74">
        <v>30</v>
      </c>
      <c r="U45" s="5">
        <v>8.2166666666666668</v>
      </c>
      <c r="AL45" s="4">
        <v>30</v>
      </c>
      <c r="AM45" s="5">
        <v>8.625</v>
      </c>
    </row>
    <row r="46" spans="1:41" ht="15" customHeight="1">
      <c r="A46" s="19">
        <v>14</v>
      </c>
      <c r="B46" s="20" t="s">
        <v>83</v>
      </c>
      <c r="C46" s="20"/>
      <c r="D46" s="21">
        <f>AVERAGE(I46,K46,Q46,AO46)</f>
        <v>6.4694270833333336</v>
      </c>
      <c r="E46" s="22">
        <f>SUM(H46,J46,P46,AN46)</f>
        <v>48</v>
      </c>
      <c r="F46" s="23"/>
      <c r="G46" s="66"/>
      <c r="H46" s="78">
        <v>12</v>
      </c>
      <c r="I46" s="66">
        <v>6.44</v>
      </c>
      <c r="J46" s="24">
        <v>18</v>
      </c>
      <c r="K46" s="25">
        <v>6.9333333333333336</v>
      </c>
      <c r="P46" s="74">
        <v>12</v>
      </c>
      <c r="Q46" s="5">
        <v>6.77</v>
      </c>
      <c r="AN46" s="74">
        <v>6</v>
      </c>
      <c r="AO46" s="96">
        <v>5.734375</v>
      </c>
    </row>
    <row r="47" spans="1:41" ht="15" customHeight="1">
      <c r="A47" s="19">
        <v>15</v>
      </c>
      <c r="B47" s="20" t="s">
        <v>254</v>
      </c>
      <c r="C47" s="20"/>
      <c r="D47" s="21">
        <f>AVERAGE(O47,U47,AG47,AK47)</f>
        <v>5.9294642857142854</v>
      </c>
      <c r="E47" s="22">
        <f>SUM(N47,T47,AF47,AJ47)</f>
        <v>45</v>
      </c>
      <c r="F47" s="23"/>
      <c r="G47" s="66"/>
      <c r="H47" s="78"/>
      <c r="I47" s="66"/>
      <c r="J47" s="24"/>
      <c r="K47" s="25"/>
      <c r="N47" s="4">
        <v>12</v>
      </c>
      <c r="O47" s="5">
        <v>6.0666666666666664</v>
      </c>
      <c r="T47" s="74">
        <v>3</v>
      </c>
      <c r="U47" s="5">
        <v>6.05</v>
      </c>
      <c r="AF47" s="74">
        <v>21</v>
      </c>
      <c r="AG47" s="5">
        <v>5.583333333333333</v>
      </c>
      <c r="AJ47" s="74">
        <v>9</v>
      </c>
      <c r="AK47" s="5">
        <v>6.0178571428571432</v>
      </c>
    </row>
    <row r="48" spans="1:41" ht="15" customHeight="1">
      <c r="A48" s="19">
        <v>16</v>
      </c>
      <c r="B48" s="20" t="s">
        <v>338</v>
      </c>
      <c r="C48" s="20"/>
      <c r="D48" s="21">
        <f>AVERAGE(U48,W48,Y48,AC48,AG48,AI48,AK48)</f>
        <v>5.9324583333333329</v>
      </c>
      <c r="E48" s="22">
        <f>SUM(T48,V48,X48,AB48,AF48,AH48,AJ48)</f>
        <v>42</v>
      </c>
      <c r="F48" s="23"/>
      <c r="G48" s="66"/>
      <c r="H48" s="78"/>
      <c r="I48" s="66"/>
      <c r="J48" s="24"/>
      <c r="K48" s="25"/>
      <c r="T48" s="74">
        <v>0</v>
      </c>
      <c r="U48" s="5">
        <v>5.583333333333333</v>
      </c>
      <c r="V48" s="4">
        <v>6</v>
      </c>
      <c r="W48" s="5">
        <v>6.265625</v>
      </c>
      <c r="X48" s="74">
        <v>0</v>
      </c>
      <c r="Y48" s="5">
        <v>6.23</v>
      </c>
      <c r="AB48" s="74">
        <v>21</v>
      </c>
      <c r="AC48" s="5">
        <v>6.7833333333333332</v>
      </c>
      <c r="AF48" s="74">
        <v>15</v>
      </c>
      <c r="AG48" s="5">
        <v>4.8</v>
      </c>
    </row>
    <row r="49" spans="1:31" ht="15" customHeight="1">
      <c r="A49" s="19">
        <v>17</v>
      </c>
      <c r="B49" s="20" t="s">
        <v>363</v>
      </c>
      <c r="C49" s="20"/>
      <c r="D49" s="21">
        <f>AVERAGE(G49,I49,K49,M49,O49,Q49,S49,U49,W49,Y49,AA49,AC49,AE49,AG49,AI49,AK49)</f>
        <v>5.8392857142857144</v>
      </c>
      <c r="E49" s="22">
        <f>SUM(F49,H49,J49,L49,N49,P49,R49,T49,V49,X49,Z49,AB49,AD49,AF49,AH49,AJ49)</f>
        <v>27</v>
      </c>
      <c r="F49" s="23"/>
      <c r="G49" s="66"/>
      <c r="H49" s="78"/>
      <c r="I49" s="66"/>
      <c r="J49" s="24"/>
      <c r="K49" s="25"/>
      <c r="Z49" s="4">
        <v>27</v>
      </c>
      <c r="AA49" s="5">
        <v>5.8392857142857144</v>
      </c>
    </row>
    <row r="50" spans="1:31" ht="15" customHeight="1">
      <c r="A50" s="19">
        <v>18</v>
      </c>
      <c r="B50" s="20" t="s">
        <v>337</v>
      </c>
      <c r="C50" s="20"/>
      <c r="D50" s="21">
        <f>AVERAGE(U50,W50,Y50,AA50,AC50,AE50,AG50,AI50,AK50)</f>
        <v>6.6760416666666664</v>
      </c>
      <c r="E50" s="22">
        <f>SUM(T50,V50,X50,Z50,AB50,AD50,AF50,AH50,AJ50)</f>
        <v>24</v>
      </c>
      <c r="F50" s="23"/>
      <c r="G50" s="66"/>
      <c r="H50" s="78"/>
      <c r="I50" s="66"/>
      <c r="J50" s="24"/>
      <c r="K50" s="25"/>
      <c r="T50" s="74">
        <v>12</v>
      </c>
      <c r="U50" s="5">
        <v>6.8833333333333337</v>
      </c>
      <c r="V50" s="4">
        <v>12</v>
      </c>
      <c r="W50" s="5">
        <v>6.46875</v>
      </c>
    </row>
    <row r="51" spans="1:31" ht="15" customHeight="1">
      <c r="A51" s="19">
        <v>19</v>
      </c>
      <c r="B51" s="20" t="s">
        <v>275</v>
      </c>
      <c r="C51" s="20"/>
      <c r="D51" s="21">
        <f>AVERAGE(Q51,Y51,AA51,AC51,AE51,AG51,AI51,AK51)</f>
        <v>7.23</v>
      </c>
      <c r="E51" s="22">
        <f>SUM(P51,X51,Z51,AB51,AD51,AF51,AH51,AJ51)</f>
        <v>21</v>
      </c>
      <c r="F51" s="23"/>
      <c r="G51" s="66"/>
      <c r="H51" s="78"/>
      <c r="I51" s="66"/>
      <c r="J51" s="24"/>
      <c r="K51" s="25"/>
      <c r="P51" s="74">
        <v>6</v>
      </c>
      <c r="Q51" s="5">
        <v>6.46</v>
      </c>
      <c r="X51" s="74">
        <v>15</v>
      </c>
      <c r="Y51" s="5">
        <v>8</v>
      </c>
    </row>
    <row r="52" spans="1:31" ht="15" customHeight="1">
      <c r="A52" s="19">
        <v>20</v>
      </c>
      <c r="B52" s="20" t="s">
        <v>289</v>
      </c>
      <c r="C52" s="20"/>
      <c r="D52" s="21">
        <f>AVERAGE(S52,AE52,AG52,AI52,AK52)</f>
        <v>4.5647321428571423</v>
      </c>
      <c r="E52" s="22">
        <f>SUM(R52,AD52,AF52,AH52,AJ52)</f>
        <v>21</v>
      </c>
      <c r="F52" s="23"/>
      <c r="G52" s="66"/>
      <c r="H52" s="78"/>
      <c r="I52" s="66"/>
      <c r="J52" s="24"/>
      <c r="K52" s="25"/>
      <c r="R52" s="4">
        <v>0</v>
      </c>
      <c r="S52" s="5">
        <v>3.59375</v>
      </c>
      <c r="AD52" s="4">
        <v>21</v>
      </c>
      <c r="AE52" s="5">
        <v>5.5357142857142856</v>
      </c>
    </row>
    <row r="53" spans="1:31" ht="15" customHeight="1">
      <c r="A53" s="19">
        <v>21</v>
      </c>
      <c r="B53" s="20" t="s">
        <v>177</v>
      </c>
      <c r="C53" s="20"/>
      <c r="D53" s="21">
        <f>AVERAGE(U53,Y53,AA53,AC53,AE53,AG53,AI53,AK53)</f>
        <v>7.1999999999999993</v>
      </c>
      <c r="E53" s="22">
        <f>SUM(T53,X53,Z53,AB53,AD53,AF53,AH53,AJ53)</f>
        <v>18</v>
      </c>
      <c r="F53" s="23"/>
      <c r="G53" s="66"/>
      <c r="H53" s="78"/>
      <c r="I53" s="66"/>
      <c r="J53" s="24"/>
      <c r="K53" s="25"/>
      <c r="T53" s="74">
        <v>15</v>
      </c>
      <c r="U53" s="5">
        <v>7.05</v>
      </c>
      <c r="X53" s="74">
        <v>3</v>
      </c>
      <c r="Y53" s="5">
        <v>7.35</v>
      </c>
    </row>
    <row r="54" spans="1:31" ht="15" customHeight="1">
      <c r="A54" s="19">
        <v>22</v>
      </c>
      <c r="B54" s="20" t="s">
        <v>276</v>
      </c>
      <c r="C54" s="20"/>
      <c r="D54" s="21">
        <f>AVERAGE(G54,I54,K54,M54,O54,Q54,S54,U54,W54,Y54,AA54,AC54,AE54,AG54,AI54,AK54)</f>
        <v>5.7659374999999997</v>
      </c>
      <c r="E54" s="22">
        <f>SUM(F54,H54,J54,L54,N54,P54,R54,T54,V54,X54,Z54,AB54,AD54,AF54,AH54,AJ54)</f>
        <v>12</v>
      </c>
      <c r="F54" s="23"/>
      <c r="G54" s="66"/>
      <c r="H54" s="78"/>
      <c r="I54" s="66"/>
      <c r="J54" s="24"/>
      <c r="K54" s="25"/>
      <c r="P54" s="74">
        <v>0</v>
      </c>
      <c r="Q54" s="5">
        <v>5.61</v>
      </c>
      <c r="R54" s="4">
        <v>12</v>
      </c>
      <c r="S54" s="5">
        <v>5.921875</v>
      </c>
    </row>
    <row r="55" spans="1:31" ht="15" customHeight="1">
      <c r="A55" s="19">
        <v>23</v>
      </c>
      <c r="B55" s="20" t="s">
        <v>255</v>
      </c>
      <c r="C55" s="20"/>
      <c r="D55" s="21">
        <f>AVERAGE(G55,I55,K55,M55,O55,Q55,S55,U55,W55,Y55,AA55,AC55,AE55,AG55,AI55,AK55)</f>
        <v>5.538333333333334</v>
      </c>
      <c r="E55" s="22">
        <f>SUM(F55,H55,J55,L55,N55,P55,R55,T55,V55,X55,Z55,AB55,AD55,AF55,AH55,AJ55)</f>
        <v>12</v>
      </c>
      <c r="F55" s="23"/>
      <c r="G55" s="66"/>
      <c r="H55" s="78"/>
      <c r="I55" s="66"/>
      <c r="J55" s="24"/>
      <c r="K55" s="25"/>
      <c r="N55" s="4">
        <v>9</v>
      </c>
      <c r="O55" s="5">
        <v>4.666666666666667</v>
      </c>
      <c r="P55" s="74">
        <v>3</v>
      </c>
      <c r="Q55" s="5">
        <v>6.41</v>
      </c>
    </row>
    <row r="56" spans="1:31" ht="15" customHeight="1">
      <c r="A56" s="19">
        <v>24</v>
      </c>
      <c r="B56" s="20" t="s">
        <v>178</v>
      </c>
      <c r="C56" s="20"/>
      <c r="D56" s="21">
        <f>AVERAGE(G56,I56,K56,M56,O56,Q56,S56,U56,W56,Y56,AA56,AC56,AE56,AG56,AI56,AK56)</f>
        <v>6.2216666666666667</v>
      </c>
      <c r="E56" s="22">
        <f>SUM(F56,H56,J56,L56,N56,P56,R56,T56,V56,X56,Z56,AB56,AD56,AF56,AH56,AJ56)</f>
        <v>9</v>
      </c>
      <c r="F56" s="23"/>
      <c r="G56" s="66"/>
      <c r="H56" s="78"/>
      <c r="I56" s="66"/>
      <c r="J56" s="24">
        <v>9</v>
      </c>
      <c r="K56" s="25">
        <v>6.5333333333333332</v>
      </c>
      <c r="P56" s="74">
        <v>0</v>
      </c>
      <c r="Q56" s="5">
        <v>5.91</v>
      </c>
    </row>
    <row r="57" spans="1:31" ht="15" customHeight="1">
      <c r="A57" s="19">
        <v>25</v>
      </c>
      <c r="B57" s="20" t="s">
        <v>179</v>
      </c>
      <c r="C57" s="20"/>
      <c r="D57" s="21">
        <f>AVERAGE(G57,I57,K57,M57,O57,Q57,S57,U57,W57,Y57,AA57,AC57,AE57,AG57,AI57,AK57)</f>
        <v>6.5333333333333332</v>
      </c>
      <c r="E57" s="22">
        <f>SUM(F57,H57,J57,L57,N57,P57,R57,T57,V57,X57,Z57,AB57,AD57,AF57,AH57,AJ57)</f>
        <v>6</v>
      </c>
      <c r="F57" s="23"/>
      <c r="G57" s="66"/>
      <c r="H57" s="78"/>
      <c r="I57" s="66"/>
      <c r="J57" s="24">
        <v>6</v>
      </c>
      <c r="K57" s="25">
        <v>6.5333333333333332</v>
      </c>
    </row>
    <row r="58" spans="1:31" ht="15" customHeight="1">
      <c r="A58" s="19">
        <v>26</v>
      </c>
      <c r="B58" s="20" t="s">
        <v>180</v>
      </c>
      <c r="C58" s="20"/>
      <c r="D58" s="21">
        <f>AVERAGE(G58,I58,K58,M58,O58,Q58,S58,U58,W58,Y58,AA58,AC58,AE58,AG58,AI58,AK58)</f>
        <v>5.9749999999999996</v>
      </c>
      <c r="E58" s="22">
        <f>SUM(F58,H58,J58,L58,N58,P58,R58,T58,V58,X58,Z58,AB58,AD58,AF58,AH58,AJ58)</f>
        <v>3</v>
      </c>
      <c r="F58" s="23"/>
      <c r="G58" s="66"/>
      <c r="H58" s="78"/>
      <c r="I58" s="66"/>
      <c r="J58" s="24">
        <v>3</v>
      </c>
      <c r="K58" s="25">
        <v>6.45</v>
      </c>
      <c r="P58" s="74">
        <v>0</v>
      </c>
      <c r="Q58" s="5">
        <v>5.5</v>
      </c>
    </row>
    <row r="59" spans="1:31" ht="15" customHeight="1">
      <c r="A59" s="19">
        <v>27</v>
      </c>
      <c r="B59" s="20" t="s">
        <v>184</v>
      </c>
      <c r="C59" s="20"/>
      <c r="D59" s="21">
        <f>AVERAGE(G59,I59,K59,M59,O59,Q59,S59,U59,W59,Y59,AA59,AC59,AE59,AG59,AI59,AK59)</f>
        <v>7.07</v>
      </c>
      <c r="E59" s="22">
        <f>SUM(F59,H59,J59,L59,N59,P59,R59,T59,V59,X59,Z59,AB59,AD59,AF59,AH59,AJ59)</f>
        <v>0</v>
      </c>
      <c r="F59" s="23"/>
      <c r="G59" s="66"/>
      <c r="H59" s="78"/>
      <c r="I59" s="66"/>
      <c r="J59" s="24"/>
      <c r="K59" s="25"/>
      <c r="X59" s="74">
        <v>0</v>
      </c>
      <c r="Y59" s="5">
        <v>7.07</v>
      </c>
    </row>
    <row r="60" spans="1:31" ht="15" customHeight="1">
      <c r="A60" s="19">
        <v>28</v>
      </c>
      <c r="B60" s="20" t="s">
        <v>71</v>
      </c>
      <c r="C60" s="20"/>
      <c r="D60" s="21">
        <f>AVERAGE(G60,I60,K60,M60,O60,Q60,S60,U60,W60,Y60,AA60,AC60,AE60,AG60,AI60,AK60)</f>
        <v>6.37</v>
      </c>
      <c r="E60" s="22">
        <f>SUM(F60,H60,J60,L60,N60,P60,R60,T60,V60,X60,Z60,AB60,AD60,AF60,AH60,AJ60)</f>
        <v>0</v>
      </c>
      <c r="F60" s="23"/>
      <c r="G60" s="66"/>
      <c r="H60" s="78"/>
      <c r="I60" s="66"/>
      <c r="J60" s="24"/>
      <c r="K60" s="25"/>
      <c r="P60" s="74">
        <v>0</v>
      </c>
      <c r="Q60" s="5">
        <v>6.37</v>
      </c>
    </row>
    <row r="61" spans="1:31" ht="15" customHeight="1">
      <c r="A61" s="19">
        <v>29</v>
      </c>
      <c r="B61" s="20" t="s">
        <v>181</v>
      </c>
      <c r="C61" s="20"/>
      <c r="D61" s="21">
        <f>AVERAGE(G61,I61,K61,M61,O61,Q61,S61,U61,W61,Y61,AA61,AC61,AE61,AG61,AI61,AK61)</f>
        <v>6.3166666666666664</v>
      </c>
      <c r="E61" s="22">
        <f>SUM(F61,H61,J61,L61,N61,P61,R61,T61,V61,X61,Z61,AB61,AD61,AF61,AH61,AJ61)</f>
        <v>0</v>
      </c>
      <c r="F61" s="23"/>
      <c r="G61" s="66"/>
      <c r="H61" s="78"/>
      <c r="I61" s="66"/>
      <c r="J61" s="24">
        <v>0</v>
      </c>
      <c r="K61" s="25">
        <v>6.3166666666666664</v>
      </c>
    </row>
    <row r="62" spans="1:31" ht="15" customHeight="1">
      <c r="A62" s="19">
        <v>30</v>
      </c>
      <c r="B62" s="20" t="s">
        <v>355</v>
      </c>
      <c r="C62" s="20"/>
      <c r="D62" s="21">
        <f>AVERAGE(G62,I62,K62,M62,O62,Q62,S62,U62,W62,Y62,AA62,AC62,AE62,AG62,AI62,AK62)</f>
        <v>6.28</v>
      </c>
      <c r="E62" s="22">
        <f>SUM(F62,H62,J62,L62,N62,P62,R62,T62,V62,X62,Z62,AB62,AD62,AF62,AH62,AJ62)</f>
        <v>0</v>
      </c>
      <c r="F62" s="23"/>
      <c r="G62" s="66"/>
      <c r="H62" s="78"/>
      <c r="I62" s="66"/>
      <c r="J62" s="24"/>
      <c r="K62" s="25"/>
      <c r="X62" s="74">
        <v>0</v>
      </c>
      <c r="Y62" s="5">
        <v>6.28</v>
      </c>
    </row>
    <row r="63" spans="1:31" ht="15" customHeight="1">
      <c r="A63" s="19">
        <v>31</v>
      </c>
      <c r="B63" s="20" t="s">
        <v>183</v>
      </c>
      <c r="C63" s="20"/>
      <c r="D63" s="21">
        <f>AVERAGE(G63,I63,K63,M63,O63,Q63,S63,U63,W63,Y63,AA63,AC63,AE63,AG63,AI63,AK63)</f>
        <v>5.9333333333333336</v>
      </c>
      <c r="E63" s="22">
        <f>SUM(F63,H63,J63,L63,N63,P63,R63,T63,V63,X63,Z63,AB63,AD63,AF63,AH63,AJ63)</f>
        <v>0</v>
      </c>
      <c r="F63" s="23"/>
      <c r="G63" s="66"/>
      <c r="H63" s="78"/>
      <c r="I63" s="66"/>
      <c r="J63" s="24">
        <v>0</v>
      </c>
      <c r="K63" s="25">
        <v>5.9333333333333336</v>
      </c>
    </row>
    <row r="64" spans="1:31" ht="15" customHeight="1">
      <c r="A64" s="19">
        <v>32</v>
      </c>
      <c r="B64" s="20" t="s">
        <v>184</v>
      </c>
      <c r="C64" s="20"/>
      <c r="D64" s="21">
        <f>AVERAGE(G64,I64,K64,M64,O64,Q64,S64,U64,W64,Y64,AA64,AC64,AE64,AG64,AI64,AK64)</f>
        <v>5.1116666666666664</v>
      </c>
      <c r="E64" s="22">
        <f>SUM(F64,H64,J64,L64,N64,P64,R64,T64,V64,X64,Z64,AB64,AD64,AF64,AH64,AJ64)</f>
        <v>0</v>
      </c>
      <c r="F64" s="23"/>
      <c r="G64" s="66"/>
      <c r="H64" s="78"/>
      <c r="I64" s="66"/>
      <c r="J64" s="24">
        <v>0</v>
      </c>
      <c r="K64" s="25">
        <v>4.9333333333333336</v>
      </c>
      <c r="P64" s="74">
        <v>0</v>
      </c>
      <c r="Q64" s="5">
        <v>5.29</v>
      </c>
    </row>
    <row r="65" spans="1:41" ht="15" customHeight="1">
      <c r="A65" s="19">
        <v>33</v>
      </c>
      <c r="B65" s="20" t="s">
        <v>339</v>
      </c>
      <c r="C65" s="20"/>
      <c r="D65" s="21">
        <f>AVERAGE(G65,I65,K65,M65,O65,Q65,S65,U65,W65,Y65,AA65,AC65,AE65,AG65,AI65,AK65)</f>
        <v>4.7666666666666666</v>
      </c>
      <c r="E65" s="22">
        <f>SUM(F65,H65,J65,L65,N65,P65,R65,T65,V65,X65,Z65,AB65,AD65,AF65,AH65,AJ65)</f>
        <v>0</v>
      </c>
      <c r="F65" s="23"/>
      <c r="G65" s="66"/>
      <c r="H65" s="78"/>
      <c r="I65" s="66"/>
      <c r="J65" s="24"/>
      <c r="K65" s="25"/>
      <c r="T65" s="74">
        <v>0</v>
      </c>
      <c r="U65" s="5">
        <v>4.7666666666666666</v>
      </c>
    </row>
    <row r="66" spans="1:41" ht="15" customHeight="1">
      <c r="A66" s="19">
        <v>34</v>
      </c>
      <c r="B66" s="20" t="s">
        <v>185</v>
      </c>
      <c r="C66" s="20"/>
      <c r="D66" s="21">
        <f>AVERAGE(G66,I66,K66,M66,O66,Q66,S66,U66,W66,Y66,AA66,AC66,AE66,AG66,AI66,AK66)</f>
        <v>4.3562500000000002</v>
      </c>
      <c r="E66" s="22">
        <f>SUM(F66,H66,J66,L66,N66,P66,R66,T66,V66,X66,Z66,AB66,AD66,AF66,AH66,AJ66)</f>
        <v>0</v>
      </c>
      <c r="F66" s="23"/>
      <c r="G66" s="66"/>
      <c r="H66" s="78"/>
      <c r="I66" s="66"/>
      <c r="J66" s="24">
        <v>0</v>
      </c>
      <c r="K66" s="25">
        <v>4.9000000000000004</v>
      </c>
      <c r="R66" s="4">
        <v>0</v>
      </c>
      <c r="S66" s="5">
        <v>3.8125</v>
      </c>
    </row>
    <row r="67" spans="1:41" ht="15" customHeight="1">
      <c r="A67" s="19">
        <v>35</v>
      </c>
      <c r="B67" s="20" t="s">
        <v>186</v>
      </c>
      <c r="C67" s="20"/>
      <c r="D67" s="21">
        <f>AVERAGE(K67,Q67,S67,U67,Y67,AK67)</f>
        <v>3.1936249999999999</v>
      </c>
      <c r="E67" s="22">
        <f>SUM(J67,P67,R67,T67,X67,AJ67)</f>
        <v>0</v>
      </c>
      <c r="F67" s="23"/>
      <c r="G67" s="66"/>
      <c r="H67" s="78"/>
      <c r="I67" s="66"/>
      <c r="J67" s="24">
        <v>0</v>
      </c>
      <c r="K67" s="25">
        <v>3.5166666666666666</v>
      </c>
      <c r="P67" s="74">
        <v>0</v>
      </c>
      <c r="Q67" s="5">
        <v>3.09</v>
      </c>
      <c r="R67" s="4">
        <v>0</v>
      </c>
      <c r="S67" s="5">
        <v>3.078125</v>
      </c>
      <c r="T67" s="74">
        <v>0</v>
      </c>
      <c r="U67" s="5">
        <v>1.9833333333333334</v>
      </c>
      <c r="X67" s="74">
        <v>0</v>
      </c>
      <c r="Y67" s="5">
        <v>4.3</v>
      </c>
      <c r="AH67" s="4">
        <v>0</v>
      </c>
      <c r="AI67" s="5">
        <v>1.8571428571428572</v>
      </c>
    </row>
    <row r="68" spans="1:41" ht="15" customHeight="1">
      <c r="A68" s="19"/>
      <c r="B68" s="20"/>
      <c r="C68" s="20"/>
      <c r="D68" s="21">
        <f>AVERAGE(G68,I68,K68,M68,O68,Q68,S68,U68,W68,Y68,AA68,AC68,AE68,AG68,AI68,AK68,AM68,AO68)</f>
        <v>0</v>
      </c>
      <c r="E68" s="22">
        <f>SUM(F68,H68,J68,L68,N68,P68,R68,T68,V68,X68,Z68,AB68,AD68,AF68,AH68,AJ68,AL68,AN68)</f>
        <v>0</v>
      </c>
      <c r="F68" s="23"/>
      <c r="G68" s="66">
        <v>0</v>
      </c>
      <c r="H68" s="78"/>
      <c r="I68" s="66"/>
      <c r="J68" s="24"/>
      <c r="K68" s="25"/>
    </row>
    <row r="69" spans="1:41" s="7" customFormat="1" ht="15" customHeight="1" thickBot="1">
      <c r="A69" s="26"/>
      <c r="C69" s="27"/>
      <c r="D69" s="28"/>
      <c r="E69" s="29"/>
      <c r="F69" s="30"/>
      <c r="G69" s="67"/>
      <c r="H69" s="79"/>
      <c r="I69" s="67"/>
      <c r="J69" s="31"/>
      <c r="K69" s="32"/>
      <c r="L69" s="76"/>
      <c r="M69" s="10"/>
      <c r="N69" s="9"/>
      <c r="O69" s="10"/>
      <c r="P69" s="76"/>
      <c r="Q69" s="10"/>
      <c r="R69" s="9"/>
      <c r="S69" s="10"/>
      <c r="T69" s="76"/>
      <c r="U69" s="10"/>
      <c r="V69" s="9"/>
      <c r="W69" s="10"/>
      <c r="X69" s="76"/>
      <c r="Y69" s="10"/>
      <c r="Z69" s="9"/>
      <c r="AA69" s="10"/>
      <c r="AB69" s="76"/>
      <c r="AC69" s="10"/>
      <c r="AD69" s="9"/>
      <c r="AE69" s="10"/>
      <c r="AF69" s="76"/>
      <c r="AG69" s="10"/>
      <c r="AH69" s="9"/>
      <c r="AI69" s="10"/>
      <c r="AJ69" s="76"/>
      <c r="AK69" s="10"/>
      <c r="AL69" s="9"/>
      <c r="AM69" s="10"/>
      <c r="AN69" s="76"/>
      <c r="AO69" s="98"/>
    </row>
    <row r="70" spans="1:41" s="18" customFormat="1" ht="15" customHeight="1" thickTop="1">
      <c r="A70" s="11" t="s">
        <v>6</v>
      </c>
      <c r="B70" s="12"/>
      <c r="C70" s="12"/>
      <c r="D70" s="13" t="s">
        <v>33</v>
      </c>
      <c r="E70" s="11" t="s">
        <v>1</v>
      </c>
      <c r="F70" s="11"/>
      <c r="G70" s="65"/>
      <c r="H70" s="11"/>
      <c r="I70" s="65"/>
      <c r="J70" s="14"/>
      <c r="K70" s="15"/>
      <c r="L70" s="16"/>
      <c r="M70" s="17"/>
      <c r="N70" s="16"/>
      <c r="O70" s="17"/>
      <c r="P70" s="16"/>
      <c r="Q70" s="17"/>
      <c r="R70" s="16"/>
      <c r="S70" s="17"/>
      <c r="T70" s="16"/>
      <c r="U70" s="17"/>
      <c r="V70" s="16"/>
      <c r="W70" s="17"/>
      <c r="X70" s="16"/>
      <c r="Y70" s="17"/>
      <c r="Z70" s="16"/>
      <c r="AA70" s="17"/>
      <c r="AB70" s="16"/>
      <c r="AC70" s="17"/>
      <c r="AD70" s="16"/>
      <c r="AE70" s="17"/>
      <c r="AF70" s="16"/>
      <c r="AG70" s="17"/>
      <c r="AH70" s="16"/>
      <c r="AI70" s="17"/>
      <c r="AJ70" s="16"/>
      <c r="AK70" s="17"/>
      <c r="AL70" s="16"/>
      <c r="AM70" s="17"/>
      <c r="AN70" s="16"/>
      <c r="AO70" s="99"/>
    </row>
    <row r="71" spans="1:41" ht="15" customHeight="1">
      <c r="A71" s="19">
        <v>1</v>
      </c>
      <c r="B71" s="20" t="s">
        <v>84</v>
      </c>
      <c r="C71" s="20"/>
      <c r="D71" s="21">
        <f>AVERAGE(I71,O71,U71,Y71,AG71)</f>
        <v>16.657999999999998</v>
      </c>
      <c r="E71" s="22">
        <f>SUM(H71,N71,T71,X71,AF71)</f>
        <v>150</v>
      </c>
      <c r="F71" s="23"/>
      <c r="G71" s="66"/>
      <c r="H71" s="78">
        <v>30</v>
      </c>
      <c r="I71" s="66">
        <v>16.29</v>
      </c>
      <c r="J71" s="24">
        <v>21</v>
      </c>
      <c r="K71" s="25">
        <v>14.133333333333333</v>
      </c>
      <c r="L71" s="74">
        <v>30</v>
      </c>
      <c r="M71" s="5">
        <v>15.8</v>
      </c>
      <c r="N71" s="4">
        <v>30</v>
      </c>
      <c r="O71" s="5">
        <v>17</v>
      </c>
      <c r="P71" s="74">
        <v>24</v>
      </c>
      <c r="Q71" s="5">
        <v>15.26</v>
      </c>
      <c r="R71" s="4">
        <v>24</v>
      </c>
      <c r="S71" s="5">
        <v>15.125</v>
      </c>
      <c r="T71" s="74">
        <v>30</v>
      </c>
      <c r="U71" s="5">
        <v>16.399999999999999</v>
      </c>
      <c r="V71" s="4">
        <v>30</v>
      </c>
      <c r="W71" s="5">
        <v>16</v>
      </c>
      <c r="X71" s="74">
        <v>30</v>
      </c>
      <c r="Y71" s="5">
        <v>16.600000000000001</v>
      </c>
      <c r="AD71" s="4">
        <v>30</v>
      </c>
      <c r="AE71" s="5">
        <v>15.857142857142858</v>
      </c>
      <c r="AF71" s="74">
        <v>30</v>
      </c>
      <c r="AG71" s="5">
        <v>17</v>
      </c>
      <c r="AJ71" s="74">
        <v>27</v>
      </c>
      <c r="AK71" s="5">
        <v>15.785714285714286</v>
      </c>
      <c r="AL71" s="4">
        <v>30</v>
      </c>
      <c r="AM71" s="5">
        <v>14.875</v>
      </c>
      <c r="AN71" s="74">
        <v>21</v>
      </c>
      <c r="AO71" s="96">
        <v>14.4375</v>
      </c>
    </row>
    <row r="72" spans="1:41" ht="15" customHeight="1">
      <c r="A72" s="19">
        <v>2</v>
      </c>
      <c r="B72" s="20" t="s">
        <v>88</v>
      </c>
      <c r="C72" s="20"/>
      <c r="D72" s="21">
        <f>AVERAGE(S72,AC72,AE72,AI72,AK72)</f>
        <v>16.041666666666664</v>
      </c>
      <c r="E72" s="22">
        <f>SUM(R72,AB72,AD72,AH72,AJ72)</f>
        <v>141</v>
      </c>
      <c r="F72" s="23"/>
      <c r="G72" s="66"/>
      <c r="H72" s="78">
        <v>18</v>
      </c>
      <c r="I72" s="66">
        <v>14.91</v>
      </c>
      <c r="J72" s="24"/>
      <c r="K72" s="25"/>
      <c r="L72" s="74">
        <v>24</v>
      </c>
      <c r="M72" s="5">
        <v>15.066666666666666</v>
      </c>
      <c r="N72" s="4">
        <v>24</v>
      </c>
      <c r="O72" s="5">
        <v>15</v>
      </c>
      <c r="P72" s="74">
        <v>21</v>
      </c>
      <c r="Q72" s="5">
        <v>15.2</v>
      </c>
      <c r="R72" s="4">
        <v>30</v>
      </c>
      <c r="S72" s="5">
        <v>15.375</v>
      </c>
      <c r="T72" s="74">
        <v>27</v>
      </c>
      <c r="U72" s="5">
        <v>15.133333333333333</v>
      </c>
      <c r="V72" s="4">
        <v>24</v>
      </c>
      <c r="W72" s="5">
        <v>14.5625</v>
      </c>
      <c r="X72" s="74">
        <v>21</v>
      </c>
      <c r="Y72" s="5">
        <v>13.2</v>
      </c>
      <c r="AB72" s="74">
        <v>27</v>
      </c>
      <c r="AC72" s="5">
        <v>16.333333333333332</v>
      </c>
      <c r="AD72" s="4">
        <v>27</v>
      </c>
      <c r="AE72" s="5">
        <v>15.714285714285714</v>
      </c>
      <c r="AF72" s="74">
        <v>24</v>
      </c>
      <c r="AG72" s="5">
        <v>15.733333333333333</v>
      </c>
      <c r="AH72" s="4">
        <v>27</v>
      </c>
      <c r="AI72" s="5">
        <v>16.428571428571427</v>
      </c>
      <c r="AJ72" s="74">
        <v>30</v>
      </c>
      <c r="AK72" s="5">
        <v>16.357142857142858</v>
      </c>
      <c r="AN72" s="74">
        <v>24</v>
      </c>
      <c r="AO72" s="96">
        <v>15.125</v>
      </c>
    </row>
    <row r="73" spans="1:41" ht="15" customHeight="1">
      <c r="A73" s="19">
        <v>3</v>
      </c>
      <c r="B73" s="20" t="s">
        <v>227</v>
      </c>
      <c r="C73" s="20"/>
      <c r="D73" s="21">
        <f>AVERAGE(AA73,AC73,AE73,AK73,AO73)</f>
        <v>15.819880952380952</v>
      </c>
      <c r="E73" s="22">
        <f>SUM(Z73,AB73,AD73,AJ73,AN73)</f>
        <v>138</v>
      </c>
      <c r="F73" s="23"/>
      <c r="G73" s="66"/>
      <c r="H73" s="78"/>
      <c r="I73" s="66"/>
      <c r="J73" s="24"/>
      <c r="K73" s="25"/>
      <c r="L73" s="74">
        <v>18</v>
      </c>
      <c r="M73" s="5">
        <v>14.133333333333333</v>
      </c>
      <c r="Z73" s="4">
        <v>30</v>
      </c>
      <c r="AA73" s="5">
        <v>16.214285714285715</v>
      </c>
      <c r="AB73" s="74">
        <v>30</v>
      </c>
      <c r="AC73" s="5">
        <v>16.733333333333334</v>
      </c>
      <c r="AD73" s="4">
        <v>24</v>
      </c>
      <c r="AE73" s="5">
        <v>15.5</v>
      </c>
      <c r="AJ73" s="74">
        <v>24</v>
      </c>
      <c r="AK73" s="5">
        <v>14.714285714285714</v>
      </c>
      <c r="AN73" s="74">
        <v>30</v>
      </c>
      <c r="AO73" s="96">
        <v>15.9375</v>
      </c>
    </row>
    <row r="74" spans="1:41" ht="15" customHeight="1">
      <c r="A74" s="19">
        <v>4</v>
      </c>
      <c r="B74" s="20" t="s">
        <v>87</v>
      </c>
      <c r="C74" s="20"/>
      <c r="D74" s="21">
        <f>AVERAGE(I74,K74,S74,AI74,AO74)</f>
        <v>15.889738095238096</v>
      </c>
      <c r="E74" s="22">
        <f>SUM(H74,J74,R74,AH74,AN74)</f>
        <v>135</v>
      </c>
      <c r="F74" s="23"/>
      <c r="G74" s="66"/>
      <c r="H74" s="78">
        <v>21</v>
      </c>
      <c r="I74" s="66">
        <v>15.26</v>
      </c>
      <c r="J74" s="24">
        <v>30</v>
      </c>
      <c r="K74" s="25">
        <v>16.733333333333334</v>
      </c>
      <c r="L74" s="74">
        <v>21</v>
      </c>
      <c r="M74" s="5">
        <v>14.666666666666666</v>
      </c>
      <c r="N74" s="4">
        <v>18</v>
      </c>
      <c r="O74" s="5">
        <v>14.4</v>
      </c>
      <c r="P74" s="74">
        <v>18</v>
      </c>
      <c r="Q74" s="5">
        <v>14.74</v>
      </c>
      <c r="R74" s="4">
        <v>27</v>
      </c>
      <c r="S74" s="5">
        <v>15.3125</v>
      </c>
      <c r="AH74" s="4">
        <v>30</v>
      </c>
      <c r="AI74" s="5">
        <v>16.642857142857142</v>
      </c>
      <c r="AN74" s="74">
        <v>27</v>
      </c>
      <c r="AO74" s="96">
        <v>15.5</v>
      </c>
    </row>
    <row r="75" spans="1:41" ht="15" customHeight="1">
      <c r="A75" s="19">
        <v>5</v>
      </c>
      <c r="B75" s="20" t="s">
        <v>86</v>
      </c>
      <c r="C75" s="20"/>
      <c r="D75" s="21">
        <f>AVERAGE(I75,M75,O75,Q75,Y75)</f>
        <v>15.824000000000002</v>
      </c>
      <c r="E75" s="22">
        <f>SUM(H75,L75,N75,P75,X75)</f>
        <v>135</v>
      </c>
      <c r="F75" s="23"/>
      <c r="G75" s="66"/>
      <c r="H75" s="78">
        <v>24</v>
      </c>
      <c r="I75" s="66">
        <v>15.71</v>
      </c>
      <c r="J75" s="24">
        <v>24</v>
      </c>
      <c r="K75" s="25">
        <v>14.466666666666667</v>
      </c>
      <c r="L75" s="74">
        <v>27</v>
      </c>
      <c r="M75" s="5">
        <v>15.6</v>
      </c>
      <c r="N75" s="4">
        <v>27</v>
      </c>
      <c r="O75" s="5">
        <v>16</v>
      </c>
      <c r="P75" s="74">
        <v>30</v>
      </c>
      <c r="Q75" s="5">
        <v>15.94</v>
      </c>
      <c r="T75" s="74">
        <v>21</v>
      </c>
      <c r="U75" s="5">
        <v>14.533333333333333</v>
      </c>
      <c r="V75" s="4">
        <v>18</v>
      </c>
      <c r="W75" s="5">
        <v>13.6875</v>
      </c>
      <c r="X75" s="74">
        <v>27</v>
      </c>
      <c r="Y75" s="5">
        <v>15.87</v>
      </c>
    </row>
    <row r="76" spans="1:41" ht="15" customHeight="1">
      <c r="A76" s="19">
        <v>6</v>
      </c>
      <c r="B76" s="20" t="s">
        <v>89</v>
      </c>
      <c r="C76" s="20"/>
      <c r="D76" s="21">
        <f>AVERAGE(K76,Q76,W76,AC76,AG76)</f>
        <v>15.395166666666665</v>
      </c>
      <c r="E76" s="22">
        <f>SUM(J76,P76,V76,AB76,AF76)</f>
        <v>132</v>
      </c>
      <c r="F76" s="23"/>
      <c r="G76" s="66"/>
      <c r="H76" s="78">
        <v>15</v>
      </c>
      <c r="I76" s="66">
        <v>14.4</v>
      </c>
      <c r="J76" s="24">
        <v>27</v>
      </c>
      <c r="K76" s="25">
        <v>14.666666666666666</v>
      </c>
      <c r="L76" s="74">
        <v>15</v>
      </c>
      <c r="M76" s="5">
        <v>12.466666666666667</v>
      </c>
      <c r="N76" s="4">
        <v>21</v>
      </c>
      <c r="O76" s="5">
        <v>14.666666666666666</v>
      </c>
      <c r="P76" s="74">
        <v>27</v>
      </c>
      <c r="Q76" s="5">
        <v>15.43</v>
      </c>
      <c r="T76" s="74">
        <v>24</v>
      </c>
      <c r="U76" s="5">
        <v>14.933333333333334</v>
      </c>
      <c r="V76" s="4">
        <v>27</v>
      </c>
      <c r="W76" s="5">
        <v>14.8125</v>
      </c>
      <c r="X76" s="74">
        <v>18</v>
      </c>
      <c r="Y76" s="5">
        <v>13</v>
      </c>
      <c r="AB76" s="74">
        <v>24</v>
      </c>
      <c r="AC76" s="5">
        <v>15.333333333333334</v>
      </c>
      <c r="AF76" s="74">
        <v>27</v>
      </c>
      <c r="AG76" s="5">
        <v>16.733333333333334</v>
      </c>
      <c r="AH76" s="4">
        <v>21</v>
      </c>
      <c r="AI76" s="5">
        <v>15.142857142857142</v>
      </c>
      <c r="AJ76" s="74">
        <v>21</v>
      </c>
      <c r="AK76" s="5">
        <v>13.642857142857142</v>
      </c>
      <c r="AN76" s="74">
        <v>18</v>
      </c>
      <c r="AO76" s="96">
        <v>14.4375</v>
      </c>
    </row>
    <row r="77" spans="1:41" ht="15" customHeight="1">
      <c r="A77" s="19">
        <v>7</v>
      </c>
      <c r="B77" s="20" t="s">
        <v>90</v>
      </c>
      <c r="C77" s="20"/>
      <c r="D77" s="21">
        <f>AVERAGE(W77,Y77,AC77,AG77,AM77)</f>
        <v>13.767500000000002</v>
      </c>
      <c r="E77" s="22">
        <f>SUM(V77,X77,AB77,AF77,AL77)</f>
        <v>111</v>
      </c>
      <c r="F77" s="23"/>
      <c r="G77" s="66"/>
      <c r="H77" s="78">
        <v>12</v>
      </c>
      <c r="I77" s="66">
        <v>14.34</v>
      </c>
      <c r="J77" s="24">
        <v>18</v>
      </c>
      <c r="K77" s="25">
        <v>11.6</v>
      </c>
      <c r="N77" s="4">
        <v>15</v>
      </c>
      <c r="O77" s="5">
        <v>13.933333333333334</v>
      </c>
      <c r="V77" s="4">
        <v>21</v>
      </c>
      <c r="W77" s="5">
        <v>13.75</v>
      </c>
      <c r="X77" s="74">
        <v>24</v>
      </c>
      <c r="Y77" s="5">
        <v>15.4</v>
      </c>
      <c r="AB77" s="74">
        <v>21</v>
      </c>
      <c r="AC77" s="5">
        <v>15.266666666666667</v>
      </c>
      <c r="AF77" s="74">
        <v>21</v>
      </c>
      <c r="AG77" s="5">
        <v>12.733333333333333</v>
      </c>
      <c r="AH77" s="4">
        <v>18</v>
      </c>
      <c r="AI77" s="5">
        <v>14.857142857142858</v>
      </c>
      <c r="AJ77" s="74">
        <v>18</v>
      </c>
      <c r="AK77" s="5">
        <v>12.642857142857142</v>
      </c>
      <c r="AL77" s="4">
        <v>24</v>
      </c>
      <c r="AM77" s="5">
        <v>11.6875</v>
      </c>
      <c r="AN77" s="74">
        <v>15</v>
      </c>
      <c r="AO77" s="96">
        <v>14.1875</v>
      </c>
    </row>
    <row r="78" spans="1:41" ht="15" customHeight="1">
      <c r="A78" s="19">
        <v>8</v>
      </c>
      <c r="B78" s="20" t="s">
        <v>94</v>
      </c>
      <c r="C78" s="20"/>
      <c r="D78" s="21">
        <f>AVERAGE(K78,S78,W78,AC78,AM78)</f>
        <v>13.112500000000001</v>
      </c>
      <c r="E78" s="22">
        <f>SUM(J78,R78,V78,AB78,AL78)</f>
        <v>96</v>
      </c>
      <c r="F78" s="23"/>
      <c r="G78" s="66"/>
      <c r="H78" s="78">
        <v>0</v>
      </c>
      <c r="I78" s="66">
        <v>10.57</v>
      </c>
      <c r="J78" s="24">
        <v>15</v>
      </c>
      <c r="K78" s="25">
        <v>11.533333333333333</v>
      </c>
      <c r="R78" s="4">
        <v>21</v>
      </c>
      <c r="S78" s="5">
        <v>13.5625</v>
      </c>
      <c r="V78" s="4">
        <v>15</v>
      </c>
      <c r="W78" s="5">
        <v>13.625</v>
      </c>
      <c r="AB78" s="74">
        <v>18</v>
      </c>
      <c r="AC78" s="5">
        <v>14.466666666666667</v>
      </c>
      <c r="AL78" s="4">
        <v>27</v>
      </c>
      <c r="AM78" s="5">
        <v>12.375</v>
      </c>
      <c r="AN78" s="74">
        <v>12</v>
      </c>
      <c r="AO78" s="96">
        <v>12.1875</v>
      </c>
    </row>
    <row r="79" spans="1:41" ht="15" customHeight="1">
      <c r="A79" s="19">
        <v>9</v>
      </c>
      <c r="B79" s="20" t="s">
        <v>121</v>
      </c>
      <c r="C79" s="20"/>
      <c r="D79" s="21">
        <f>AVERAGE(AE79,AI79,AK79)</f>
        <v>14.821428571428571</v>
      </c>
      <c r="E79" s="22">
        <f>SUM(AD79,AH79,AJ79)</f>
        <v>45</v>
      </c>
      <c r="F79" s="23"/>
      <c r="G79" s="66"/>
      <c r="H79" s="78"/>
      <c r="I79" s="66"/>
      <c r="J79" s="24"/>
      <c r="K79" s="25"/>
      <c r="AD79" s="4">
        <v>21</v>
      </c>
      <c r="AE79" s="5">
        <v>14</v>
      </c>
      <c r="AH79" s="4">
        <v>24</v>
      </c>
      <c r="AI79" s="5">
        <v>15.642857142857142</v>
      </c>
    </row>
    <row r="80" spans="1:41" ht="15" customHeight="1">
      <c r="A80" s="19">
        <v>10</v>
      </c>
      <c r="B80" s="20" t="s">
        <v>85</v>
      </c>
      <c r="C80" s="20"/>
      <c r="D80" s="21">
        <f>AVERAGE(G80,I80,K80,M80,O80,Q80,S80,U80,W80,Y80,AA80,AC80,AE80,AG80,AI80,AK80)</f>
        <v>15.89</v>
      </c>
      <c r="E80" s="22">
        <f>SUM(F80,H80,J80,L80,N80,P80,R80,T80,V80,X80,Z80,AB80,AD80,AF80,AH80,AJ80)</f>
        <v>27</v>
      </c>
      <c r="F80" s="23"/>
      <c r="G80" s="66"/>
      <c r="H80" s="78">
        <v>27</v>
      </c>
      <c r="I80" s="66">
        <v>15.89</v>
      </c>
      <c r="J80" s="24"/>
      <c r="K80" s="25"/>
    </row>
    <row r="81" spans="1:41" ht="15" customHeight="1">
      <c r="A81" s="19">
        <v>11</v>
      </c>
      <c r="B81" s="20" t="s">
        <v>92</v>
      </c>
      <c r="C81" s="20"/>
      <c r="D81" s="21">
        <f>AVERAGE(G81,I81,K81,M81,O81,Q81,S81,U81,W81,Y81,AA81,AC81,AE81,AG81,AI81,AK81)</f>
        <v>11.655000000000001</v>
      </c>
      <c r="E81" s="22">
        <f>SUM(F81,H81,J81,L81,N81,P81,R81,T81,V81,X81,Z81,AB81,AD81,AF81,AH81,AJ81)</f>
        <v>18</v>
      </c>
      <c r="F81" s="23"/>
      <c r="G81" s="66"/>
      <c r="H81" s="78">
        <v>6</v>
      </c>
      <c r="I81" s="66">
        <v>12.51</v>
      </c>
      <c r="J81" s="24">
        <v>12</v>
      </c>
      <c r="K81" s="25">
        <v>10.8</v>
      </c>
    </row>
    <row r="82" spans="1:41" ht="15" customHeight="1">
      <c r="A82" s="19">
        <v>12</v>
      </c>
      <c r="B82" s="20" t="s">
        <v>290</v>
      </c>
      <c r="C82" s="20"/>
      <c r="D82" s="21">
        <f>AVERAGE(G82,I82,K82,M82,O82,Q82,S82,U82,W82,Y82,AA82,AC82,AE82,AG82,AI82,AK82)</f>
        <v>8.75</v>
      </c>
      <c r="E82" s="22">
        <f>SUM(F82,H82,J82,L82,N82,P82,R82,T82,V82,X82,Z82,AB82,AD82,AF82,AH82,AJ82)</f>
        <v>18</v>
      </c>
      <c r="F82" s="23"/>
      <c r="G82" s="66"/>
      <c r="H82" s="78"/>
      <c r="I82" s="66"/>
      <c r="J82" s="24"/>
      <c r="K82" s="25"/>
      <c r="R82" s="4">
        <v>18</v>
      </c>
      <c r="S82" s="5">
        <v>8.75</v>
      </c>
    </row>
    <row r="83" spans="1:41" ht="15" customHeight="1">
      <c r="A83" s="19">
        <v>13</v>
      </c>
      <c r="B83" s="20" t="s">
        <v>277</v>
      </c>
      <c r="C83" s="20"/>
      <c r="D83" s="21">
        <f>AVERAGE(G83,I83,K83,M83,O83,Q83,S83,U83,W83,Y83,AA83,AC83,AE83,AG83,AI83,AK83)</f>
        <v>10.97</v>
      </c>
      <c r="E83" s="22">
        <f>SUM(F83,H83,J83,L83,N83,P83,R83,T83,V83,X83,Z83,AB83,AD83,AF83,AH83,AJ83)</f>
        <v>15</v>
      </c>
      <c r="F83" s="23"/>
      <c r="G83" s="66"/>
      <c r="H83" s="78"/>
      <c r="I83" s="66"/>
      <c r="J83" s="24"/>
      <c r="K83" s="25"/>
      <c r="P83" s="74">
        <v>15</v>
      </c>
      <c r="Q83" s="5">
        <v>10.97</v>
      </c>
    </row>
    <row r="84" spans="1:41" ht="15" customHeight="1">
      <c r="A84" s="19">
        <v>14</v>
      </c>
      <c r="B84" s="20" t="s">
        <v>91</v>
      </c>
      <c r="C84" s="20"/>
      <c r="D84" s="21">
        <f>AVERAGE(G84,I84,K84,M84,O84,Q84,S84,U84,W84,Y84,AA84,AC84,AE84,AG84,AI84,AK84)</f>
        <v>12.97</v>
      </c>
      <c r="E84" s="22">
        <f>SUM(F84,H84,J84,L84,N84,P84,R84,T84,V84,X84,Z84,AB84,AD84,AF84,AH84,AJ84)</f>
        <v>9</v>
      </c>
      <c r="F84" s="23"/>
      <c r="G84" s="66"/>
      <c r="H84" s="78">
        <v>9</v>
      </c>
      <c r="I84" s="66">
        <v>12.97</v>
      </c>
      <c r="J84" s="24"/>
      <c r="K84" s="25"/>
    </row>
    <row r="85" spans="1:41" ht="15" customHeight="1">
      <c r="A85" s="19">
        <v>15</v>
      </c>
      <c r="B85" s="20" t="s">
        <v>93</v>
      </c>
      <c r="C85" s="20"/>
      <c r="D85" s="21">
        <f>AVERAGE(G85,I85,K85,M85,O85,Q85,S85,U85,W85,Y85,AA85,AC85,AE85,AG85,AI85,AK85)</f>
        <v>11.77</v>
      </c>
      <c r="E85" s="22">
        <f>SUM(F85,H85,J85,L85,N85,P85,R85,T85,V85,X85,Z85,AB85,AD85,AF85,AH85,AJ85)</f>
        <v>3</v>
      </c>
      <c r="F85" s="23"/>
      <c r="G85" s="66"/>
      <c r="H85" s="78">
        <v>3</v>
      </c>
      <c r="I85" s="66">
        <v>11.77</v>
      </c>
      <c r="J85" s="24"/>
      <c r="K85" s="25"/>
    </row>
    <row r="86" spans="1:41" ht="15" customHeight="1">
      <c r="A86" s="19"/>
      <c r="B86" s="20"/>
      <c r="C86" s="20"/>
      <c r="D86" s="21">
        <f>AVERAGE(G86,I86,K86,M86,O86,Q86,S86,U86,W86,Y86,AA86,AC86,AE86,AG86,AI86,AK86,AM86,AO86)</f>
        <v>0</v>
      </c>
      <c r="E86" s="22">
        <f>SUM(F86,H86,J86,L86,N86,P86,R86,T86,V86,X86,Z86,AB86,AD86,AF86,AH86,AJ86,AL86,AN86)</f>
        <v>0</v>
      </c>
      <c r="F86" s="23"/>
      <c r="G86" s="66">
        <v>0</v>
      </c>
      <c r="H86" s="78"/>
      <c r="I86" s="66"/>
      <c r="J86" s="24"/>
      <c r="K86" s="25"/>
    </row>
    <row r="87" spans="1:41" s="7" customFormat="1" ht="15" customHeight="1" thickBot="1">
      <c r="A87" s="26"/>
      <c r="B87" s="27"/>
      <c r="C87" s="27"/>
      <c r="D87" s="28"/>
      <c r="E87" s="29"/>
      <c r="F87" s="30"/>
      <c r="G87" s="67"/>
      <c r="H87" s="79"/>
      <c r="I87" s="67"/>
      <c r="J87" s="31"/>
      <c r="K87" s="32"/>
      <c r="L87" s="76"/>
      <c r="M87" s="10"/>
      <c r="N87" s="9"/>
      <c r="O87" s="10"/>
      <c r="P87" s="76"/>
      <c r="Q87" s="10"/>
      <c r="R87" s="9"/>
      <c r="S87" s="10"/>
      <c r="T87" s="76"/>
      <c r="U87" s="10"/>
      <c r="V87" s="9"/>
      <c r="W87" s="10"/>
      <c r="X87" s="76"/>
      <c r="Y87" s="10"/>
      <c r="Z87" s="9"/>
      <c r="AA87" s="10"/>
      <c r="AB87" s="76"/>
      <c r="AC87" s="10"/>
      <c r="AD87" s="9"/>
      <c r="AE87" s="10"/>
      <c r="AF87" s="76"/>
      <c r="AG87" s="10"/>
      <c r="AH87" s="9"/>
      <c r="AI87" s="10"/>
      <c r="AJ87" s="76"/>
      <c r="AK87" s="10"/>
      <c r="AL87" s="9"/>
      <c r="AM87" s="10"/>
      <c r="AN87" s="76"/>
      <c r="AO87" s="98"/>
    </row>
    <row r="88" spans="1:41" ht="15" customHeight="1" thickTop="1">
      <c r="A88" s="19"/>
      <c r="B88" s="12" t="s">
        <v>3</v>
      </c>
      <c r="C88" s="20"/>
      <c r="D88" s="21"/>
      <c r="E88" s="22"/>
      <c r="F88" s="23"/>
      <c r="G88" s="66"/>
      <c r="H88" s="78"/>
      <c r="I88" s="66"/>
      <c r="J88" s="24"/>
      <c r="K88" s="25"/>
    </row>
    <row r="89" spans="1:41" ht="15" customHeight="1">
      <c r="A89" s="19">
        <v>1</v>
      </c>
      <c r="B89" s="20" t="s">
        <v>95</v>
      </c>
      <c r="C89" s="20"/>
      <c r="D89" s="21">
        <f>AVERAGE(O89,Y89,AC89,AI89,AK89)</f>
        <v>14.946952380952382</v>
      </c>
      <c r="E89" s="22">
        <f>SUM(N89,X89,AB89,AH89,AJ89)</f>
        <v>150</v>
      </c>
      <c r="F89" s="23"/>
      <c r="G89" s="66"/>
      <c r="H89" s="78">
        <v>30</v>
      </c>
      <c r="I89" s="66">
        <v>9.66</v>
      </c>
      <c r="J89" s="24"/>
      <c r="K89" s="25"/>
      <c r="N89" s="4">
        <v>30</v>
      </c>
      <c r="O89" s="5">
        <v>14.533333333333333</v>
      </c>
      <c r="P89" s="74">
        <v>30</v>
      </c>
      <c r="Q89" s="5">
        <v>14.23</v>
      </c>
      <c r="R89" s="4">
        <v>30</v>
      </c>
      <c r="S89" s="5">
        <v>14.1875</v>
      </c>
      <c r="X89" s="74">
        <v>30</v>
      </c>
      <c r="Y89" s="5">
        <v>14.33</v>
      </c>
      <c r="AB89" s="74">
        <v>30</v>
      </c>
      <c r="AC89" s="5">
        <v>15.8</v>
      </c>
      <c r="AD89" s="4">
        <v>30</v>
      </c>
      <c r="AE89" s="5">
        <v>13.857142857142858</v>
      </c>
      <c r="AH89" s="4">
        <v>30</v>
      </c>
      <c r="AI89" s="5">
        <v>15.071428571428571</v>
      </c>
      <c r="AJ89" s="74">
        <v>30</v>
      </c>
      <c r="AK89" s="5">
        <v>15</v>
      </c>
      <c r="AN89" s="74">
        <v>30</v>
      </c>
      <c r="AO89" s="96">
        <v>14.3125</v>
      </c>
    </row>
    <row r="90" spans="1:41" s="7" customFormat="1" ht="15" customHeight="1" thickBot="1">
      <c r="A90" s="26"/>
      <c r="B90" s="27"/>
      <c r="C90" s="27"/>
      <c r="D90" s="28"/>
      <c r="E90" s="29"/>
      <c r="F90" s="30"/>
      <c r="G90" s="67"/>
      <c r="H90" s="79"/>
      <c r="I90" s="67"/>
      <c r="J90" s="31"/>
      <c r="K90" s="32"/>
      <c r="L90" s="76"/>
      <c r="M90" s="10"/>
      <c r="N90" s="9"/>
      <c r="O90" s="10"/>
      <c r="P90" s="76"/>
      <c r="Q90" s="10"/>
      <c r="R90" s="9"/>
      <c r="S90" s="10"/>
      <c r="T90" s="76"/>
      <c r="U90" s="10"/>
      <c r="V90" s="9"/>
      <c r="W90" s="10"/>
      <c r="X90" s="76"/>
      <c r="Y90" s="10"/>
      <c r="Z90" s="9"/>
      <c r="AA90" s="10"/>
      <c r="AB90" s="76"/>
      <c r="AC90" s="10"/>
      <c r="AD90" s="9"/>
      <c r="AE90" s="10"/>
      <c r="AF90" s="76"/>
      <c r="AG90" s="10"/>
      <c r="AH90" s="9"/>
      <c r="AI90" s="10"/>
      <c r="AJ90" s="76"/>
      <c r="AK90" s="10"/>
      <c r="AL90" s="9"/>
      <c r="AM90" s="10"/>
      <c r="AN90" s="76"/>
      <c r="AO90" s="98"/>
    </row>
    <row r="91" spans="1:41" s="18" customFormat="1" ht="15" customHeight="1" thickTop="1">
      <c r="A91" s="11" t="s">
        <v>7</v>
      </c>
      <c r="B91" s="12" t="s">
        <v>8</v>
      </c>
      <c r="C91" s="12"/>
      <c r="D91" s="13" t="s">
        <v>33</v>
      </c>
      <c r="E91" s="11" t="s">
        <v>1</v>
      </c>
      <c r="F91" s="11"/>
      <c r="G91" s="65"/>
      <c r="H91" s="11"/>
      <c r="I91" s="65"/>
      <c r="J91" s="14"/>
      <c r="K91" s="15"/>
      <c r="L91" s="16"/>
      <c r="M91" s="17"/>
      <c r="N91" s="16"/>
      <c r="O91" s="17"/>
      <c r="P91" s="16"/>
      <c r="Q91" s="17"/>
      <c r="R91" s="16"/>
      <c r="S91" s="17"/>
      <c r="T91" s="16"/>
      <c r="U91" s="17"/>
      <c r="V91" s="16"/>
      <c r="W91" s="17"/>
      <c r="X91" s="16"/>
      <c r="Y91" s="17"/>
      <c r="Z91" s="16"/>
      <c r="AA91" s="17"/>
      <c r="AB91" s="16"/>
      <c r="AC91" s="17"/>
      <c r="AD91" s="16"/>
      <c r="AE91" s="17"/>
      <c r="AF91" s="16"/>
      <c r="AG91" s="17"/>
      <c r="AH91" s="16"/>
      <c r="AI91" s="17"/>
      <c r="AJ91" s="16"/>
      <c r="AK91" s="17"/>
      <c r="AL91" s="16"/>
      <c r="AM91" s="17"/>
      <c r="AN91" s="16"/>
      <c r="AO91" s="99"/>
    </row>
    <row r="92" spans="1:41" ht="15" customHeight="1">
      <c r="A92" s="19">
        <v>1</v>
      </c>
      <c r="B92" s="20" t="s">
        <v>107</v>
      </c>
      <c r="C92" s="20"/>
      <c r="D92" s="21">
        <f>AVERAGE(K92,U92,W92,Y92,AC92)</f>
        <v>7.3951666666666656</v>
      </c>
      <c r="E92" s="22">
        <f>SUM(J92,T92,V92,X92,AB92)</f>
        <v>150</v>
      </c>
      <c r="F92" s="23"/>
      <c r="G92" s="66"/>
      <c r="H92" s="78">
        <v>27</v>
      </c>
      <c r="I92" s="66">
        <v>6.81</v>
      </c>
      <c r="J92" s="24">
        <v>30</v>
      </c>
      <c r="K92" s="25">
        <v>6.9833333333333334</v>
      </c>
      <c r="L92" s="74">
        <v>27</v>
      </c>
      <c r="M92" s="5">
        <v>6.5666666666666664</v>
      </c>
      <c r="N92" s="4">
        <v>30</v>
      </c>
      <c r="O92" s="5">
        <v>6.9</v>
      </c>
      <c r="P92" s="74">
        <v>24</v>
      </c>
      <c r="Q92" s="5">
        <v>6.51</v>
      </c>
      <c r="T92" s="74">
        <v>30</v>
      </c>
      <c r="U92" s="5">
        <v>7.166666666666667</v>
      </c>
      <c r="V92" s="4">
        <v>30</v>
      </c>
      <c r="W92" s="5">
        <v>7.3125</v>
      </c>
      <c r="X92" s="74">
        <v>30</v>
      </c>
      <c r="Y92" s="5">
        <v>7.83</v>
      </c>
      <c r="AB92" s="74">
        <v>30</v>
      </c>
      <c r="AC92" s="5">
        <v>7.6833333333333336</v>
      </c>
      <c r="AF92" s="74">
        <v>30</v>
      </c>
      <c r="AG92" s="5">
        <v>6.45</v>
      </c>
      <c r="AH92" s="4">
        <v>27</v>
      </c>
      <c r="AI92" s="5">
        <v>6.7142857142857144</v>
      </c>
      <c r="AL92" s="4">
        <v>30</v>
      </c>
      <c r="AM92" s="5">
        <v>6.828125</v>
      </c>
    </row>
    <row r="93" spans="1:41" ht="15" customHeight="1">
      <c r="A93" s="19">
        <v>2</v>
      </c>
      <c r="B93" s="20" t="s">
        <v>11</v>
      </c>
      <c r="C93" s="20"/>
      <c r="D93" s="21">
        <f>AVERAGE(G93,I93,AI93,AK93,AO93)</f>
        <v>6.8385892857142867</v>
      </c>
      <c r="E93" s="22">
        <f>SUM(F93,H93,AH93,AJ93,AN93)</f>
        <v>150</v>
      </c>
      <c r="F93" s="23">
        <v>30</v>
      </c>
      <c r="G93" s="66">
        <v>7.078125</v>
      </c>
      <c r="H93" s="78">
        <v>30</v>
      </c>
      <c r="I93" s="66">
        <v>7.03</v>
      </c>
      <c r="J93" s="24">
        <v>27</v>
      </c>
      <c r="K93" s="25">
        <v>6.6166666666666663</v>
      </c>
      <c r="L93" s="74">
        <v>24</v>
      </c>
      <c r="M93" s="5">
        <v>6.15</v>
      </c>
      <c r="N93" s="4">
        <v>27</v>
      </c>
      <c r="O93" s="5">
        <v>5.8166666666666664</v>
      </c>
      <c r="R93" s="4">
        <v>27</v>
      </c>
      <c r="S93" s="5">
        <v>6.65625</v>
      </c>
      <c r="T93" s="74">
        <v>27</v>
      </c>
      <c r="U93" s="5">
        <v>7.0166666666666666</v>
      </c>
      <c r="V93" s="4">
        <v>27</v>
      </c>
      <c r="W93" s="5">
        <v>6.953125</v>
      </c>
      <c r="Z93" s="4">
        <v>24</v>
      </c>
      <c r="AA93" s="5">
        <v>6.5357142857142856</v>
      </c>
      <c r="AB93" s="74">
        <v>27</v>
      </c>
      <c r="AC93" s="5">
        <v>7.2166666666666668</v>
      </c>
      <c r="AF93" s="74">
        <v>27</v>
      </c>
      <c r="AG93" s="5">
        <v>6.1166666666666663</v>
      </c>
      <c r="AH93" s="4">
        <v>30</v>
      </c>
      <c r="AI93" s="5">
        <v>7.0535714285714288</v>
      </c>
      <c r="AJ93" s="74">
        <v>30</v>
      </c>
      <c r="AK93" s="5">
        <v>6.25</v>
      </c>
      <c r="AL93" s="4">
        <v>27</v>
      </c>
      <c r="AM93" s="5">
        <v>6.734375</v>
      </c>
      <c r="AN93" s="74">
        <v>30</v>
      </c>
      <c r="AO93" s="96">
        <v>6.78125</v>
      </c>
    </row>
    <row r="94" spans="1:41" ht="15" customHeight="1">
      <c r="A94" s="19">
        <v>3</v>
      </c>
      <c r="B94" s="20" t="s">
        <v>228</v>
      </c>
      <c r="C94" s="20"/>
      <c r="D94" s="21">
        <f>AVERAGE(M94,Q94,S94,AA94,AE94)</f>
        <v>7.1225952380952391</v>
      </c>
      <c r="E94" s="22">
        <f>SUM(L94,P94,R94,Z94,AD94,)</f>
        <v>147</v>
      </c>
      <c r="F94" s="23"/>
      <c r="G94" s="66"/>
      <c r="H94" s="78"/>
      <c r="I94" s="66"/>
      <c r="J94" s="24"/>
      <c r="K94" s="25"/>
      <c r="L94" s="74">
        <v>30</v>
      </c>
      <c r="M94" s="5">
        <v>7.333333333333333</v>
      </c>
      <c r="P94" s="74">
        <v>27</v>
      </c>
      <c r="Q94" s="5">
        <v>6.86</v>
      </c>
      <c r="R94" s="4">
        <v>30</v>
      </c>
      <c r="S94" s="5">
        <v>6.6875</v>
      </c>
      <c r="Z94" s="4">
        <v>30</v>
      </c>
      <c r="AA94" s="5">
        <v>7.3035714285714288</v>
      </c>
      <c r="AD94" s="4">
        <v>30</v>
      </c>
      <c r="AE94" s="5">
        <v>7.4285714285714288</v>
      </c>
    </row>
    <row r="95" spans="1:41" ht="15" customHeight="1">
      <c r="A95" s="19">
        <v>4</v>
      </c>
      <c r="B95" s="20" t="s">
        <v>9</v>
      </c>
      <c r="C95" s="20"/>
      <c r="D95" s="21">
        <f>AVERAGE(G95,U95,AC95,AK95,AO95)</f>
        <v>5.7956249999999994</v>
      </c>
      <c r="E95" s="22">
        <f>SUM(F95,T95,AB95,AJ95,AN95)</f>
        <v>126</v>
      </c>
      <c r="F95" s="23">
        <v>27</v>
      </c>
      <c r="G95" s="66">
        <v>5.84375</v>
      </c>
      <c r="H95" s="78">
        <v>21</v>
      </c>
      <c r="I95" s="66">
        <v>5.63</v>
      </c>
      <c r="J95" s="24">
        <v>9</v>
      </c>
      <c r="K95" s="25">
        <v>5.333333333333333</v>
      </c>
      <c r="L95" s="74">
        <v>18</v>
      </c>
      <c r="M95" s="5">
        <v>5.2166666666666668</v>
      </c>
      <c r="N95" s="4">
        <v>15</v>
      </c>
      <c r="O95" s="5">
        <v>4.8833333333333337</v>
      </c>
      <c r="R95" s="4">
        <v>21</v>
      </c>
      <c r="S95" s="5">
        <v>4.53125</v>
      </c>
      <c r="T95" s="74">
        <v>24</v>
      </c>
      <c r="U95" s="5">
        <v>5.65</v>
      </c>
      <c r="V95" s="4">
        <v>24</v>
      </c>
      <c r="W95" s="5">
        <v>5.265625</v>
      </c>
      <c r="Z95" s="4">
        <v>21</v>
      </c>
      <c r="AA95" s="5">
        <v>5.5535714285714288</v>
      </c>
      <c r="AB95" s="74">
        <v>24</v>
      </c>
      <c r="AC95" s="5">
        <v>6</v>
      </c>
      <c r="AF95" s="74">
        <v>24</v>
      </c>
      <c r="AG95" s="5">
        <v>5.4666666666666668</v>
      </c>
      <c r="AH95" s="4">
        <v>24</v>
      </c>
      <c r="AI95" s="5">
        <v>4.9107142857142856</v>
      </c>
      <c r="AJ95" s="74">
        <v>27</v>
      </c>
      <c r="AK95" s="5">
        <v>6</v>
      </c>
      <c r="AL95" s="4">
        <v>21</v>
      </c>
      <c r="AM95" s="5">
        <v>5.375</v>
      </c>
      <c r="AN95" s="74">
        <v>24</v>
      </c>
      <c r="AO95" s="96">
        <v>5.484375</v>
      </c>
    </row>
    <row r="96" spans="1:41" ht="15" customHeight="1">
      <c r="A96" s="19">
        <v>5</v>
      </c>
      <c r="B96" s="20" t="s">
        <v>12</v>
      </c>
      <c r="C96" s="20"/>
      <c r="D96" s="21">
        <f>AVERAGE(G96,I96,M96,O96,W96)</f>
        <v>5.4589999999999996</v>
      </c>
      <c r="E96" s="22">
        <f>SUM(F96,H96,L96,N96,V96)</f>
        <v>108</v>
      </c>
      <c r="F96" s="23">
        <v>24</v>
      </c>
      <c r="G96" s="66">
        <v>5.796875</v>
      </c>
      <c r="H96" s="78">
        <v>24</v>
      </c>
      <c r="I96" s="66">
        <v>5.77</v>
      </c>
      <c r="J96" s="24"/>
      <c r="K96" s="25"/>
      <c r="L96" s="74">
        <v>21</v>
      </c>
      <c r="M96" s="5">
        <v>5.583333333333333</v>
      </c>
      <c r="N96" s="4">
        <v>18</v>
      </c>
      <c r="O96" s="5">
        <v>5.0666666666666664</v>
      </c>
      <c r="V96" s="4">
        <v>21</v>
      </c>
      <c r="W96" s="5">
        <v>5.078125</v>
      </c>
      <c r="Z96" s="4">
        <v>18</v>
      </c>
      <c r="AA96" s="5">
        <v>4.5357142857142856</v>
      </c>
      <c r="AB96" s="74">
        <v>15</v>
      </c>
      <c r="AC96" s="5">
        <v>5.3666666666666663</v>
      </c>
    </row>
    <row r="97" spans="1:41" ht="15" customHeight="1">
      <c r="A97" s="19">
        <v>6</v>
      </c>
      <c r="B97" s="20" t="s">
        <v>109</v>
      </c>
      <c r="C97" s="20"/>
      <c r="D97" s="21">
        <f>AVERAGE(Q97,W97,Y97,AI97,AO97)</f>
        <v>4.8246964285714284</v>
      </c>
      <c r="E97" s="22">
        <f>SUM(P97,V97,X97,AH97,AN97)</f>
        <v>102</v>
      </c>
      <c r="F97" s="23"/>
      <c r="G97" s="66"/>
      <c r="H97" s="78">
        <v>15</v>
      </c>
      <c r="I97" s="66">
        <v>4.1399999999999997</v>
      </c>
      <c r="J97" s="24">
        <v>3</v>
      </c>
      <c r="K97" s="25">
        <v>4.1333333333333337</v>
      </c>
      <c r="N97" s="4">
        <v>9</v>
      </c>
      <c r="O97" s="5">
        <v>4.25</v>
      </c>
      <c r="P97" s="74">
        <v>21</v>
      </c>
      <c r="Q97" s="5">
        <v>4.17</v>
      </c>
      <c r="R97" s="4">
        <v>18</v>
      </c>
      <c r="S97" s="5">
        <v>4.375</v>
      </c>
      <c r="T97" s="74">
        <v>15</v>
      </c>
      <c r="U97" s="5">
        <v>3.8166666666666669</v>
      </c>
      <c r="V97" s="4">
        <v>18</v>
      </c>
      <c r="W97" s="5">
        <v>4.78125</v>
      </c>
      <c r="X97" s="74">
        <v>21</v>
      </c>
      <c r="Y97" s="5">
        <v>5.67</v>
      </c>
      <c r="AB97" s="74">
        <v>9</v>
      </c>
      <c r="AC97" s="5">
        <v>3.9666666666666668</v>
      </c>
      <c r="AF97" s="74">
        <v>15</v>
      </c>
      <c r="AG97" s="5">
        <v>4.4833333333333334</v>
      </c>
      <c r="AH97" s="4">
        <v>21</v>
      </c>
      <c r="AI97" s="5">
        <v>4.6428571428571432</v>
      </c>
      <c r="AJ97" s="74">
        <v>15</v>
      </c>
      <c r="AK97" s="5">
        <v>4.0178571428571432</v>
      </c>
      <c r="AN97" s="74">
        <v>21</v>
      </c>
      <c r="AO97" s="96">
        <v>4.859375</v>
      </c>
    </row>
    <row r="98" spans="1:41" ht="15" customHeight="1">
      <c r="A98" s="19">
        <v>7</v>
      </c>
      <c r="B98" s="20" t="s">
        <v>140</v>
      </c>
      <c r="C98" s="20"/>
      <c r="D98" s="21">
        <f>AVERAGE(K98,Q98,S98,AE98)</f>
        <v>6.6020610119047625</v>
      </c>
      <c r="E98" s="22">
        <f>SUM(J98,P98,R98,AD98)</f>
        <v>99</v>
      </c>
      <c r="F98" s="23"/>
      <c r="G98" s="66"/>
      <c r="H98" s="78"/>
      <c r="I98" s="66"/>
      <c r="J98" s="24">
        <v>18</v>
      </c>
      <c r="K98" s="25">
        <v>6.0333333333333332</v>
      </c>
      <c r="P98" s="74">
        <v>30</v>
      </c>
      <c r="Q98" s="5">
        <v>7.27</v>
      </c>
      <c r="R98" s="4">
        <v>24</v>
      </c>
      <c r="S98" s="5">
        <v>5.765625</v>
      </c>
      <c r="AD98" s="4">
        <v>27</v>
      </c>
      <c r="AE98" s="5">
        <v>7.3392857142857144</v>
      </c>
    </row>
    <row r="99" spans="1:41" ht="15" customHeight="1">
      <c r="A99" s="19">
        <v>8</v>
      </c>
      <c r="B99" s="20" t="s">
        <v>189</v>
      </c>
      <c r="C99" s="20"/>
      <c r="D99" s="21">
        <f>AVERAGE(K99,O99,Y99,AG99,AK99)</f>
        <v>5.5061904761904774</v>
      </c>
      <c r="E99" s="22">
        <f>SUM(J99,N99,X99,AF99,AJ99)</f>
        <v>99</v>
      </c>
      <c r="F99" s="23"/>
      <c r="G99" s="66"/>
      <c r="H99" s="78"/>
      <c r="I99" s="66"/>
      <c r="J99" s="24">
        <v>15</v>
      </c>
      <c r="K99" s="25">
        <v>5.9666666666666668</v>
      </c>
      <c r="N99" s="4">
        <v>24</v>
      </c>
      <c r="O99" s="5">
        <v>5.3833333333333337</v>
      </c>
      <c r="X99" s="74">
        <v>24</v>
      </c>
      <c r="Y99" s="5">
        <v>6.25</v>
      </c>
      <c r="AF99" s="74">
        <v>18</v>
      </c>
      <c r="AG99" s="5">
        <v>5.2166666666666668</v>
      </c>
      <c r="AJ99" s="74">
        <v>18</v>
      </c>
      <c r="AK99" s="5">
        <v>4.7142857142857144</v>
      </c>
    </row>
    <row r="100" spans="1:41" ht="15" customHeight="1">
      <c r="A100" s="19">
        <v>9</v>
      </c>
      <c r="B100" s="20" t="s">
        <v>295</v>
      </c>
      <c r="C100" s="20"/>
      <c r="D100" s="21">
        <f>AVERAGE(U100,AC100,AK100,AO100)</f>
        <v>5.3917038690476193</v>
      </c>
      <c r="E100" s="22">
        <f>SUM(T100,AB100,AJ100,AN100)</f>
        <v>87</v>
      </c>
      <c r="F100" s="23"/>
      <c r="G100" s="66"/>
      <c r="H100" s="78"/>
      <c r="I100" s="66"/>
      <c r="J100" s="24"/>
      <c r="K100" s="25"/>
      <c r="T100" s="74">
        <v>21</v>
      </c>
      <c r="U100" s="5">
        <v>5.3166666666666664</v>
      </c>
      <c r="AB100" s="74">
        <v>18</v>
      </c>
      <c r="AC100" s="5">
        <v>5.4666666666666668</v>
      </c>
      <c r="AJ100" s="74">
        <v>21</v>
      </c>
      <c r="AK100" s="5">
        <v>5.1428571428571432</v>
      </c>
      <c r="AN100" s="74">
        <v>27</v>
      </c>
      <c r="AO100" s="96">
        <v>5.640625</v>
      </c>
    </row>
    <row r="101" spans="1:41" ht="15" customHeight="1">
      <c r="A101" s="19">
        <v>10</v>
      </c>
      <c r="B101" s="20" t="s">
        <v>14</v>
      </c>
      <c r="C101" s="20"/>
      <c r="D101" s="21">
        <f>AVERAGE(G101,O101,U101,AA101,AO101)</f>
        <v>4.0081547619047617</v>
      </c>
      <c r="E101" s="22">
        <f>SUM(F101,N101,T101,Z101,AN101)</f>
        <v>81</v>
      </c>
      <c r="F101" s="23">
        <v>21</v>
      </c>
      <c r="G101" s="66">
        <v>3.734375</v>
      </c>
      <c r="H101" s="78"/>
      <c r="I101" s="66"/>
      <c r="J101" s="24">
        <v>0</v>
      </c>
      <c r="K101" s="25">
        <v>2.9666666666666668</v>
      </c>
      <c r="L101" s="74">
        <v>12</v>
      </c>
      <c r="M101" s="5">
        <v>3.6333333333333333</v>
      </c>
      <c r="N101" s="4">
        <v>12</v>
      </c>
      <c r="O101" s="5">
        <v>4.3666666666666663</v>
      </c>
      <c r="T101" s="74">
        <v>18</v>
      </c>
      <c r="U101" s="5">
        <v>4</v>
      </c>
      <c r="Z101" s="4">
        <v>15</v>
      </c>
      <c r="AA101" s="5">
        <v>4.5178571428571432</v>
      </c>
      <c r="AB101" s="74">
        <v>12</v>
      </c>
      <c r="AC101" s="5">
        <v>4.05</v>
      </c>
      <c r="AJ101" s="74">
        <v>12</v>
      </c>
      <c r="AK101" s="5">
        <v>3.1964285714285716</v>
      </c>
      <c r="AN101" s="74">
        <v>15</v>
      </c>
      <c r="AO101" s="96">
        <v>3.421875</v>
      </c>
    </row>
    <row r="102" spans="1:41" ht="15" customHeight="1">
      <c r="A102" s="19">
        <v>11</v>
      </c>
      <c r="B102" s="20" t="s">
        <v>229</v>
      </c>
      <c r="C102" s="20"/>
      <c r="D102" s="21">
        <f>AVERAGE(M102,O102,AE102,AG102,AI102,AK102)</f>
        <v>5.2837301587301582</v>
      </c>
      <c r="E102" s="22">
        <f>SUM(L102,N102,AD102,AF102,AH102,AJ102)</f>
        <v>57</v>
      </c>
      <c r="F102" s="23"/>
      <c r="G102" s="66"/>
      <c r="H102" s="78"/>
      <c r="I102" s="66"/>
      <c r="J102" s="24"/>
      <c r="K102" s="25"/>
      <c r="L102" s="74">
        <v>15</v>
      </c>
      <c r="M102" s="5">
        <v>5.0666666666666664</v>
      </c>
      <c r="N102" s="4">
        <v>21</v>
      </c>
      <c r="O102" s="5">
        <v>5.2666666666666666</v>
      </c>
      <c r="AD102" s="4">
        <v>21</v>
      </c>
      <c r="AE102" s="5">
        <v>5.5178571428571432</v>
      </c>
    </row>
    <row r="103" spans="1:41" ht="15" customHeight="1">
      <c r="A103" s="19">
        <v>12</v>
      </c>
      <c r="B103" s="20" t="s">
        <v>364</v>
      </c>
      <c r="C103" s="20"/>
      <c r="D103" s="21">
        <f>AVERAGE(AA103,AM103)</f>
        <v>6.1875</v>
      </c>
      <c r="E103" s="22">
        <f>SUM(Z103,AL103)</f>
        <v>51</v>
      </c>
      <c r="F103" s="23"/>
      <c r="G103" s="66"/>
      <c r="H103" s="78"/>
      <c r="I103" s="66"/>
      <c r="J103" s="24"/>
      <c r="K103" s="25"/>
      <c r="Z103" s="4">
        <v>27</v>
      </c>
      <c r="AA103" s="5">
        <v>6.625</v>
      </c>
      <c r="AL103" s="4">
        <v>24</v>
      </c>
      <c r="AM103" s="5">
        <v>5.75</v>
      </c>
    </row>
    <row r="104" spans="1:41" ht="15" customHeight="1">
      <c r="A104" s="19">
        <v>13</v>
      </c>
      <c r="B104" s="20" t="s">
        <v>188</v>
      </c>
      <c r="C104" s="20"/>
      <c r="D104" s="21">
        <f>AVERAGE(K104,AK104)</f>
        <v>5.8892857142857142</v>
      </c>
      <c r="E104" s="22">
        <f>SUM(J104,AJ104)</f>
        <v>45</v>
      </c>
      <c r="F104" s="23"/>
      <c r="G104" s="66"/>
      <c r="H104" s="78"/>
      <c r="I104" s="66"/>
      <c r="J104" s="24">
        <v>21</v>
      </c>
      <c r="K104" s="25">
        <v>6.1</v>
      </c>
      <c r="AJ104" s="74">
        <v>24</v>
      </c>
      <c r="AK104" s="5">
        <v>5.6785714285714288</v>
      </c>
    </row>
    <row r="105" spans="1:41" ht="15" customHeight="1">
      <c r="A105" s="19">
        <v>14</v>
      </c>
      <c r="B105" s="20" t="s">
        <v>108</v>
      </c>
      <c r="C105" s="20"/>
      <c r="D105" s="21">
        <f>AVERAGE(I105,K105,AC105,AE105,AG105,AI105,AK105)</f>
        <v>5.2811111111111115</v>
      </c>
      <c r="E105" s="22">
        <f>SUM(H105,J105,AB105,AD105,AF105,AH105,AJ105)</f>
        <v>45</v>
      </c>
      <c r="F105" s="23"/>
      <c r="G105" s="66"/>
      <c r="H105" s="78">
        <v>18</v>
      </c>
      <c r="I105" s="66">
        <v>5.26</v>
      </c>
      <c r="J105" s="24">
        <v>6</v>
      </c>
      <c r="K105" s="25">
        <v>4.666666666666667</v>
      </c>
      <c r="AB105" s="74">
        <v>21</v>
      </c>
      <c r="AC105" s="5">
        <v>5.916666666666667</v>
      </c>
    </row>
    <row r="106" spans="1:41" ht="15" customHeight="1">
      <c r="A106" s="19">
        <v>15</v>
      </c>
      <c r="B106" s="20" t="s">
        <v>190</v>
      </c>
      <c r="C106" s="20"/>
      <c r="D106" s="21">
        <f>AVERAGE(K106,Y106,AA106,AC106,AE106,AG106,AI106,AK106)</f>
        <v>6.16</v>
      </c>
      <c r="E106" s="22">
        <f>SUM(J106,X106,Z106,AB106,AD106,AF106,AH106,AJ106)</f>
        <v>39</v>
      </c>
      <c r="F106" s="23"/>
      <c r="G106" s="66"/>
      <c r="H106" s="78"/>
      <c r="I106" s="66"/>
      <c r="J106" s="24">
        <v>12</v>
      </c>
      <c r="K106" s="25">
        <v>5.4</v>
      </c>
      <c r="X106" s="74">
        <v>27</v>
      </c>
      <c r="Y106" s="5">
        <v>6.92</v>
      </c>
    </row>
    <row r="107" spans="1:41" ht="15" customHeight="1">
      <c r="A107" s="19">
        <v>16</v>
      </c>
      <c r="B107" s="20" t="s">
        <v>191</v>
      </c>
      <c r="C107" s="20"/>
      <c r="D107" s="21">
        <f>AVERAGE(K107,Q107,AM107)</f>
        <v>3.8261805555555557</v>
      </c>
      <c r="E107" s="22">
        <f>SUM(J107,P107,AL107)</f>
        <v>36</v>
      </c>
      <c r="F107" s="23"/>
      <c r="G107" s="66"/>
      <c r="H107" s="78"/>
      <c r="I107" s="66"/>
      <c r="J107" s="24">
        <v>0</v>
      </c>
      <c r="K107" s="25">
        <v>3.9166666666666665</v>
      </c>
      <c r="P107" s="74">
        <v>18</v>
      </c>
      <c r="Q107" s="5">
        <v>3.64</v>
      </c>
      <c r="AL107" s="4">
        <v>18</v>
      </c>
      <c r="AM107" s="5">
        <v>3.921875</v>
      </c>
    </row>
    <row r="108" spans="1:41" ht="15" customHeight="1">
      <c r="A108" s="19">
        <v>17</v>
      </c>
      <c r="B108" s="20" t="s">
        <v>230</v>
      </c>
      <c r="C108" s="20"/>
      <c r="D108" s="21">
        <f>AVERAGE(M108,O108,AO108)</f>
        <v>3.2065972222222228</v>
      </c>
      <c r="E108" s="22">
        <f>SUM(L108,N108,AN108)</f>
        <v>33</v>
      </c>
      <c r="F108" s="23"/>
      <c r="G108" s="66"/>
      <c r="H108" s="78"/>
      <c r="I108" s="66"/>
      <c r="J108" s="24"/>
      <c r="K108" s="25"/>
      <c r="L108" s="74">
        <v>9</v>
      </c>
      <c r="M108" s="5">
        <v>2.9666666666666668</v>
      </c>
      <c r="N108" s="4">
        <v>6</v>
      </c>
      <c r="O108" s="5">
        <v>2.95</v>
      </c>
      <c r="AN108" s="74">
        <v>18</v>
      </c>
      <c r="AO108" s="96">
        <v>3.703125</v>
      </c>
    </row>
    <row r="109" spans="1:41" ht="15" customHeight="1">
      <c r="A109" s="19">
        <v>18</v>
      </c>
      <c r="B109" s="20" t="s">
        <v>187</v>
      </c>
      <c r="C109" s="20"/>
      <c r="D109" s="21">
        <f>AVERAGE(G109,I109,K109,M109,O109,Q109,S109,U109,W109,Y109,AA109,AC109,AE109,AG109,AI109,AK109)</f>
        <v>6.5166666666666666</v>
      </c>
      <c r="E109" s="22">
        <f>SUM(F109,H109,J109,L109,N109,P109,R109,T109,V109,X109,Z109,AB109,AD109,AF109,AH109,AJ109)</f>
        <v>24</v>
      </c>
      <c r="F109" s="23"/>
      <c r="G109" s="66"/>
      <c r="H109" s="78"/>
      <c r="I109" s="66"/>
      <c r="J109" s="24">
        <v>24</v>
      </c>
      <c r="K109" s="25">
        <v>6.5166666666666666</v>
      </c>
    </row>
    <row r="110" spans="1:41" ht="15" customHeight="1">
      <c r="A110" s="19">
        <v>19</v>
      </c>
      <c r="B110" s="20" t="s">
        <v>402</v>
      </c>
      <c r="C110" s="20"/>
      <c r="D110" s="21">
        <f>AVERAGE(AG110,AI110,AK110,AM110,AO110)</f>
        <v>5.4666666666666668</v>
      </c>
      <c r="E110" s="22">
        <f>SUM(AF110,AH110,AJ110,AL110,AN110)</f>
        <v>21</v>
      </c>
      <c r="F110" s="23"/>
      <c r="G110" s="66"/>
      <c r="H110" s="78"/>
      <c r="I110" s="66"/>
      <c r="J110" s="24"/>
      <c r="K110" s="25"/>
      <c r="AF110" s="74">
        <v>21</v>
      </c>
      <c r="AG110" s="5">
        <v>5.4666666666666668</v>
      </c>
    </row>
    <row r="111" spans="1:41" ht="15" customHeight="1">
      <c r="A111" s="19">
        <v>20</v>
      </c>
      <c r="B111" s="20" t="s">
        <v>365</v>
      </c>
      <c r="C111" s="20"/>
      <c r="D111" s="21">
        <f>AVERAGE(G111,I111,K111,M111,O111,Q111,S111,U111,W111,Y111,AA111,AC111,AE111,AG111,AI111,AK111)</f>
        <v>4.2678571428571432</v>
      </c>
      <c r="E111" s="22">
        <f>SUM(F111,H111,J111,L111,N111,P111,R111,T111,V111,X111,Z111,AB111,AD111,AF111,AH111,AJ111)</f>
        <v>12</v>
      </c>
      <c r="F111" s="23"/>
      <c r="G111" s="66"/>
      <c r="H111" s="78"/>
      <c r="I111" s="66"/>
      <c r="J111" s="24"/>
      <c r="K111" s="25"/>
      <c r="Z111" s="4">
        <v>12</v>
      </c>
      <c r="AA111" s="5">
        <v>4.2678571428571432</v>
      </c>
    </row>
    <row r="112" spans="1:41" ht="15" customHeight="1">
      <c r="A112" s="19">
        <v>21</v>
      </c>
      <c r="B112" s="20" t="s">
        <v>192</v>
      </c>
      <c r="C112" s="20"/>
      <c r="D112" s="21">
        <f>AVERAGE(K112,AI112,AK112)</f>
        <v>3.0666666666666669</v>
      </c>
      <c r="E112" s="22">
        <f>SUM(J112,AH112,AJ112)</f>
        <v>0</v>
      </c>
      <c r="F112" s="23"/>
      <c r="G112" s="66"/>
      <c r="H112" s="78"/>
      <c r="I112" s="66"/>
      <c r="J112" s="24">
        <v>0</v>
      </c>
      <c r="K112" s="25">
        <v>3.0666666666666669</v>
      </c>
    </row>
    <row r="113" spans="1:41" ht="15" customHeight="1">
      <c r="A113" s="19"/>
      <c r="B113" s="20"/>
      <c r="C113" s="20"/>
      <c r="D113" s="21">
        <f>AVERAGE(G113,I113,K113,M113,O113,Q113,S113,U113,W113,Y113,AA113,AC113,AE113,AG113,AI113,AK113,AM113,AO113)</f>
        <v>0</v>
      </c>
      <c r="E113" s="22">
        <f>SUM(F113,H113,J113,L113,N113,P113,R113,T113,V113,X113,Z113,AB113,AD113,AF113,AH113,AJ113,AL113,AN113)</f>
        <v>0</v>
      </c>
      <c r="F113" s="23"/>
      <c r="G113" s="66">
        <v>0</v>
      </c>
      <c r="H113" s="78"/>
      <c r="I113" s="66"/>
      <c r="J113" s="24"/>
      <c r="K113" s="25"/>
    </row>
    <row r="114" spans="1:41" s="7" customFormat="1" ht="15" customHeight="1" thickBot="1">
      <c r="A114" s="26"/>
      <c r="B114" s="27"/>
      <c r="C114" s="27"/>
      <c r="D114" s="28"/>
      <c r="E114" s="29"/>
      <c r="F114" s="30"/>
      <c r="G114" s="67"/>
      <c r="H114" s="79"/>
      <c r="I114" s="67"/>
      <c r="J114" s="31"/>
      <c r="K114" s="32"/>
      <c r="L114" s="76"/>
      <c r="M114" s="10"/>
      <c r="N114" s="9"/>
      <c r="O114" s="10"/>
      <c r="P114" s="76"/>
      <c r="Q114" s="10"/>
      <c r="R114" s="9"/>
      <c r="S114" s="10"/>
      <c r="T114" s="76"/>
      <c r="U114" s="10"/>
      <c r="V114" s="9"/>
      <c r="W114" s="10"/>
      <c r="X114" s="76"/>
      <c r="Y114" s="10"/>
      <c r="Z114" s="9"/>
      <c r="AA114" s="10"/>
      <c r="AB114" s="76"/>
      <c r="AC114" s="10"/>
      <c r="AD114" s="9"/>
      <c r="AE114" s="10"/>
      <c r="AF114" s="76"/>
      <c r="AG114" s="10"/>
      <c r="AH114" s="9"/>
      <c r="AI114" s="10"/>
      <c r="AJ114" s="76"/>
      <c r="AK114" s="10"/>
      <c r="AL114" s="9"/>
      <c r="AM114" s="10"/>
      <c r="AN114" s="76"/>
      <c r="AO114" s="98"/>
    </row>
    <row r="115" spans="1:41" ht="15" customHeight="1" thickTop="1">
      <c r="A115" s="42"/>
      <c r="B115" s="12" t="s">
        <v>5</v>
      </c>
      <c r="C115" s="87"/>
      <c r="D115" s="88"/>
      <c r="E115" s="89"/>
      <c r="F115" s="43"/>
      <c r="G115" s="92"/>
      <c r="H115" s="77"/>
      <c r="I115" s="92"/>
      <c r="J115" s="44"/>
      <c r="K115" s="94"/>
    </row>
    <row r="116" spans="1:41" ht="15" customHeight="1">
      <c r="A116" s="19">
        <v>1</v>
      </c>
      <c r="B116" s="20" t="s">
        <v>346</v>
      </c>
      <c r="C116" s="20"/>
      <c r="D116" s="21">
        <f>AVERAGE(W116,Y116,AE116,AG116,AI116)</f>
        <v>6.7788392857142856</v>
      </c>
      <c r="E116" s="22">
        <f>SUM(V116,X116,AD116,AF116,AH116)</f>
        <v>150</v>
      </c>
      <c r="F116" s="23"/>
      <c r="G116" s="66"/>
      <c r="H116" s="78"/>
      <c r="I116" s="66"/>
      <c r="J116" s="24"/>
      <c r="K116" s="25"/>
      <c r="V116" s="4">
        <v>30</v>
      </c>
      <c r="W116" s="5">
        <v>6.140625</v>
      </c>
      <c r="X116" s="74">
        <v>30</v>
      </c>
      <c r="Y116" s="5">
        <v>7.6</v>
      </c>
      <c r="AD116" s="4">
        <v>30</v>
      </c>
      <c r="AE116" s="5">
        <v>7.3214285714285712</v>
      </c>
      <c r="AF116" s="74">
        <v>30</v>
      </c>
      <c r="AG116" s="5">
        <v>6.1</v>
      </c>
      <c r="AH116" s="4">
        <v>30</v>
      </c>
      <c r="AI116" s="5">
        <v>6.7321428571428568</v>
      </c>
      <c r="AL116" s="4">
        <v>27</v>
      </c>
      <c r="AM116" s="5">
        <v>6.28125</v>
      </c>
    </row>
    <row r="117" spans="1:41" ht="15" customHeight="1">
      <c r="A117" s="19">
        <v>2</v>
      </c>
      <c r="B117" s="20" t="s">
        <v>96</v>
      </c>
      <c r="C117" s="20"/>
      <c r="D117" s="21">
        <f>AVERAGE(I117,U117,AE117,AK117,AM117)</f>
        <v>6.2340833333333334</v>
      </c>
      <c r="E117" s="22">
        <f>SUM(H117,T117,AD117,AH117,AL117)</f>
        <v>144</v>
      </c>
      <c r="F117" s="23"/>
      <c r="G117" s="66"/>
      <c r="H117" s="78">
        <v>30</v>
      </c>
      <c r="I117" s="66">
        <v>6.16</v>
      </c>
      <c r="J117" s="24"/>
      <c r="K117" s="25"/>
      <c r="T117" s="74">
        <v>30</v>
      </c>
      <c r="U117" s="5">
        <v>6.916666666666667</v>
      </c>
      <c r="V117" s="4">
        <v>27</v>
      </c>
      <c r="W117" s="5">
        <v>5.703125</v>
      </c>
      <c r="AD117" s="4">
        <v>27</v>
      </c>
      <c r="AE117" s="5">
        <v>6.6071428571428568</v>
      </c>
      <c r="AF117" s="74">
        <v>27</v>
      </c>
      <c r="AG117" s="5">
        <v>5.416666666666667</v>
      </c>
      <c r="AH117" s="4">
        <v>27</v>
      </c>
      <c r="AI117" s="5">
        <v>5.875</v>
      </c>
      <c r="AJ117" s="74">
        <v>30</v>
      </c>
      <c r="AK117" s="5">
        <v>5.1428571428571432</v>
      </c>
      <c r="AL117" s="4">
        <v>30</v>
      </c>
      <c r="AM117" s="5">
        <v>6.34375</v>
      </c>
    </row>
    <row r="118" spans="1:41" ht="15" customHeight="1">
      <c r="A118" s="19">
        <v>3</v>
      </c>
      <c r="B118" s="20" t="s">
        <v>97</v>
      </c>
      <c r="C118" s="90"/>
      <c r="D118" s="91">
        <f>AVERAGE(I118,K118,M118,O118,AC118)</f>
        <v>5.5220000000000002</v>
      </c>
      <c r="E118" s="89">
        <f>SUM(H118,J118,L118,N118,AB118)</f>
        <v>144</v>
      </c>
      <c r="F118" s="23"/>
      <c r="G118" s="93"/>
      <c r="H118" s="78">
        <v>27</v>
      </c>
      <c r="I118" s="93">
        <v>5.61</v>
      </c>
      <c r="J118" s="24">
        <v>30</v>
      </c>
      <c r="K118" s="95">
        <v>5.583333333333333</v>
      </c>
      <c r="L118" s="74">
        <v>30</v>
      </c>
      <c r="M118" s="5">
        <v>5.2666666666666666</v>
      </c>
      <c r="N118" s="4">
        <v>30</v>
      </c>
      <c r="O118" s="5">
        <v>5.583333333333333</v>
      </c>
      <c r="R118" s="4">
        <v>27</v>
      </c>
      <c r="S118" s="5">
        <v>5.171875</v>
      </c>
      <c r="AB118" s="74">
        <v>27</v>
      </c>
      <c r="AC118" s="5">
        <v>5.5666666666666664</v>
      </c>
    </row>
    <row r="119" spans="1:41" ht="15" customHeight="1">
      <c r="A119" s="19">
        <v>4</v>
      </c>
      <c r="B119" s="20" t="s">
        <v>98</v>
      </c>
      <c r="C119" s="20"/>
      <c r="D119" s="21">
        <f>AVERAGE(,I119,S119,AC119,AI119,AM119)</f>
        <v>3.847564484126984</v>
      </c>
      <c r="E119" s="22">
        <f>SUM(H119,R119,AB119,AH119,AL119)</f>
        <v>123</v>
      </c>
      <c r="F119" s="23"/>
      <c r="G119" s="66"/>
      <c r="H119" s="78">
        <v>24</v>
      </c>
      <c r="I119" s="66">
        <v>4.29</v>
      </c>
      <c r="J119" s="24"/>
      <c r="K119" s="25"/>
      <c r="R119" s="4">
        <v>24</v>
      </c>
      <c r="S119" s="5">
        <v>3.921875</v>
      </c>
      <c r="AB119" s="74">
        <v>30</v>
      </c>
      <c r="AC119" s="5">
        <v>5.833333333333333</v>
      </c>
      <c r="AH119" s="4">
        <v>24</v>
      </c>
      <c r="AI119" s="5">
        <v>4.1964285714285712</v>
      </c>
      <c r="AL119" s="4">
        <v>21</v>
      </c>
      <c r="AM119" s="5">
        <v>4.84375</v>
      </c>
    </row>
    <row r="120" spans="1:41" ht="15" customHeight="1">
      <c r="A120" s="19">
        <v>5</v>
      </c>
      <c r="B120" s="20" t="s">
        <v>403</v>
      </c>
      <c r="C120" s="20"/>
      <c r="D120" s="21">
        <f>AVERAGE(AG120,AK120,AM120,AO120)</f>
        <v>3.4146205357142856</v>
      </c>
      <c r="E120" s="22">
        <f>SUM(AF120,AJ120,AL120,AN120)</f>
        <v>96</v>
      </c>
      <c r="F120" s="23"/>
      <c r="G120" s="66"/>
      <c r="H120" s="78"/>
      <c r="I120" s="66"/>
      <c r="J120" s="24"/>
      <c r="K120" s="25"/>
      <c r="AF120" s="74">
        <v>21</v>
      </c>
      <c r="AG120" s="5">
        <v>2</v>
      </c>
      <c r="AJ120" s="74">
        <v>27</v>
      </c>
      <c r="AK120" s="5">
        <v>3.7678571428571428</v>
      </c>
      <c r="AL120" s="4">
        <v>18</v>
      </c>
      <c r="AM120" s="5">
        <v>3.984375</v>
      </c>
      <c r="AN120" s="74">
        <v>30</v>
      </c>
      <c r="AO120" s="96">
        <v>3.90625</v>
      </c>
    </row>
    <row r="121" spans="1:41" ht="15" customHeight="1">
      <c r="A121" s="19">
        <v>6</v>
      </c>
      <c r="B121" s="20" t="s">
        <v>291</v>
      </c>
      <c r="C121" s="20"/>
      <c r="D121" s="21">
        <f>AVERAGE(S121,AA121,AM121)</f>
        <v>6.213541666666667</v>
      </c>
      <c r="E121" s="22">
        <f>SUM(R121,Z121,AL121)</f>
        <v>84</v>
      </c>
      <c r="F121" s="23"/>
      <c r="G121" s="66"/>
      <c r="H121" s="78"/>
      <c r="I121" s="66"/>
      <c r="J121" s="24"/>
      <c r="K121" s="25"/>
      <c r="R121" s="4">
        <v>30</v>
      </c>
      <c r="S121" s="5">
        <v>6.015625</v>
      </c>
      <c r="Z121" s="4">
        <v>30</v>
      </c>
      <c r="AA121" s="5">
        <v>6.5</v>
      </c>
      <c r="AL121" s="4">
        <v>24</v>
      </c>
      <c r="AM121" s="5">
        <v>6.125</v>
      </c>
    </row>
    <row r="122" spans="1:41" ht="15" customHeight="1">
      <c r="A122" s="19">
        <v>7</v>
      </c>
      <c r="B122" s="20" t="s">
        <v>231</v>
      </c>
      <c r="C122" s="20"/>
      <c r="D122" s="21">
        <f>AVERAGE(M122,AA122,AE122,AG122,AI122,AK122)</f>
        <v>4.3777777777777773</v>
      </c>
      <c r="E122" s="22">
        <f>SUM(,L122,Z122,AD122,AF122,AH122,AJ122)</f>
        <v>69</v>
      </c>
      <c r="F122" s="23"/>
      <c r="G122" s="66"/>
      <c r="H122" s="78"/>
      <c r="I122" s="66"/>
      <c r="J122" s="24"/>
      <c r="K122" s="25"/>
      <c r="L122" s="74">
        <v>27</v>
      </c>
      <c r="M122" s="5">
        <v>4.3833333333333337</v>
      </c>
      <c r="Z122" s="4">
        <v>21</v>
      </c>
      <c r="AA122" s="5">
        <v>4.375</v>
      </c>
      <c r="AD122" s="4">
        <v>21</v>
      </c>
      <c r="AE122" s="5">
        <v>4.375</v>
      </c>
    </row>
    <row r="123" spans="1:41" ht="15" customHeight="1">
      <c r="A123" s="19">
        <v>8</v>
      </c>
      <c r="B123" s="20" t="s">
        <v>366</v>
      </c>
      <c r="C123" s="20"/>
      <c r="D123" s="21">
        <f>AVERAGE(AA123,AE123,AG123,AI123,AK123)</f>
        <v>6.0267857142857135</v>
      </c>
      <c r="E123" s="22">
        <f>SUM(Z123,AD123,AF123,AH123,AJ123)</f>
        <v>51</v>
      </c>
      <c r="F123" s="23"/>
      <c r="G123" s="66"/>
      <c r="H123" s="78"/>
      <c r="I123" s="66"/>
      <c r="J123" s="24"/>
      <c r="K123" s="25"/>
      <c r="Z123" s="4">
        <v>27</v>
      </c>
      <c r="AA123" s="5">
        <v>6.1964285714285712</v>
      </c>
      <c r="AD123" s="4">
        <v>24</v>
      </c>
      <c r="AE123" s="5">
        <v>5.8571428571428568</v>
      </c>
    </row>
    <row r="124" spans="1:41" ht="15" customHeight="1">
      <c r="A124" s="19">
        <v>9</v>
      </c>
      <c r="B124" s="20" t="s">
        <v>193</v>
      </c>
      <c r="C124" s="20"/>
      <c r="D124" s="21">
        <f>AVERAGE(K124,AC124,AE124,AG124,AI124,AK124)</f>
        <v>5.0666666666666664</v>
      </c>
      <c r="E124" s="22">
        <f>SUM(J124,AB124,AD124,AF124,AH124,AJ124)</f>
        <v>27</v>
      </c>
      <c r="F124" s="23"/>
      <c r="G124" s="66"/>
      <c r="H124" s="78"/>
      <c r="I124" s="66"/>
      <c r="J124" s="24">
        <v>27</v>
      </c>
      <c r="K124" s="25">
        <v>5.0666666666666664</v>
      </c>
    </row>
    <row r="125" spans="1:41" ht="15" customHeight="1">
      <c r="A125" s="19">
        <v>10</v>
      </c>
      <c r="B125" s="20" t="s">
        <v>367</v>
      </c>
      <c r="C125" s="20"/>
      <c r="D125" s="21">
        <f>AVERAGE(AA125,AC125,AE125,AG125,AI125,AK125)</f>
        <v>5.6071428571428568</v>
      </c>
      <c r="E125" s="22">
        <f>SUM(Z125,AB125,AD125,AF125,AH125,AJ125)</f>
        <v>24</v>
      </c>
      <c r="F125" s="23"/>
      <c r="G125" s="66"/>
      <c r="H125" s="78"/>
      <c r="I125" s="66"/>
      <c r="J125" s="24"/>
      <c r="K125" s="25"/>
      <c r="Z125" s="4">
        <v>24</v>
      </c>
      <c r="AA125" s="5">
        <v>5.6071428571428568</v>
      </c>
    </row>
    <row r="126" spans="1:41" ht="15" customHeight="1">
      <c r="A126" s="19">
        <v>11</v>
      </c>
      <c r="B126" s="20" t="s">
        <v>113</v>
      </c>
      <c r="C126" s="20"/>
      <c r="D126" s="21">
        <f>AVERAGE(AG126,AI126,AK126,AM126,AO126)</f>
        <v>4.1166666666666663</v>
      </c>
      <c r="E126" s="22">
        <f>SUM(AF126,AH126,AJ126,AL126,AN126)</f>
        <v>24</v>
      </c>
      <c r="F126" s="23"/>
      <c r="G126" s="66"/>
      <c r="H126" s="78"/>
      <c r="I126" s="66"/>
      <c r="J126" s="24"/>
      <c r="K126" s="25"/>
      <c r="AF126" s="74">
        <v>24</v>
      </c>
      <c r="AG126" s="5">
        <v>4.1166666666666663</v>
      </c>
    </row>
    <row r="127" spans="1:41" ht="15" customHeight="1">
      <c r="A127" s="19">
        <v>12</v>
      </c>
      <c r="B127" s="20" t="s">
        <v>174</v>
      </c>
      <c r="C127" s="20"/>
      <c r="D127" s="21">
        <f>AVERAGE(W127,AC127,AE127,AG127,AI127,AK127)</f>
        <v>3.5625</v>
      </c>
      <c r="E127" s="22">
        <f>SUM(V127,AB127,AD127,AF127,AH127,AJ127)</f>
        <v>24</v>
      </c>
      <c r="F127" s="23"/>
      <c r="G127" s="66"/>
      <c r="H127" s="78"/>
      <c r="I127" s="66"/>
      <c r="J127" s="24"/>
      <c r="K127" s="25"/>
      <c r="V127" s="4">
        <v>24</v>
      </c>
      <c r="W127" s="5">
        <v>3.5625</v>
      </c>
    </row>
    <row r="128" spans="1:41" ht="15" customHeight="1">
      <c r="A128" s="19">
        <v>13</v>
      </c>
      <c r="B128" s="20" t="s">
        <v>99</v>
      </c>
      <c r="C128" s="20"/>
      <c r="D128" s="21">
        <f>AVERAGE(I128,AC128,AE128,AG128,AI128,AK128)</f>
        <v>3.09</v>
      </c>
      <c r="E128" s="22">
        <f>SUM(H128,AB128,AD128,AF128,AH128,AJ128)</f>
        <v>21</v>
      </c>
      <c r="F128" s="23"/>
      <c r="G128" s="66"/>
      <c r="H128" s="78">
        <v>21</v>
      </c>
      <c r="I128" s="66">
        <v>3.09</v>
      </c>
      <c r="J128" s="24"/>
      <c r="K128" s="25"/>
    </row>
    <row r="129" spans="1:41" ht="15" customHeight="1">
      <c r="A129" s="19"/>
      <c r="B129" s="20"/>
      <c r="C129" s="20"/>
      <c r="D129" s="21">
        <f>AVERAGE(G129,I129,K129,M129,O129,Q129,S129,U129,W129,Y129,AA129,AC129,AE129,AG129,AI129,AK129,AM129,AO129)</f>
        <v>0</v>
      </c>
      <c r="E129" s="22">
        <f>SUM(F129,H129,J129,L129,N129,P129,R129,T129,V129,X129,Z129,AB129,AD129,AF129,AH129,AJ129,AL129,AN129)</f>
        <v>0</v>
      </c>
      <c r="F129" s="23"/>
      <c r="G129" s="66">
        <v>0</v>
      </c>
      <c r="H129" s="78"/>
      <c r="I129" s="66"/>
      <c r="J129" s="24"/>
      <c r="K129" s="25"/>
    </row>
    <row r="130" spans="1:41" s="7" customFormat="1" ht="15" customHeight="1" thickBot="1">
      <c r="A130" s="34"/>
      <c r="B130" s="35"/>
      <c r="C130" s="35"/>
      <c r="D130" s="36"/>
      <c r="E130" s="35"/>
      <c r="F130" s="37"/>
      <c r="G130" s="68"/>
      <c r="H130" s="80"/>
      <c r="I130" s="68"/>
      <c r="J130" s="38"/>
      <c r="K130" s="39"/>
      <c r="L130" s="76"/>
      <c r="M130" s="10"/>
      <c r="N130" s="9"/>
      <c r="O130" s="10"/>
      <c r="P130" s="76"/>
      <c r="Q130" s="10"/>
      <c r="R130" s="9"/>
      <c r="S130" s="10"/>
      <c r="T130" s="76"/>
      <c r="U130" s="10"/>
      <c r="V130" s="9"/>
      <c r="W130" s="10"/>
      <c r="X130" s="76"/>
      <c r="Y130" s="10"/>
      <c r="Z130" s="9"/>
      <c r="AA130" s="10"/>
      <c r="AB130" s="76"/>
      <c r="AC130" s="10"/>
      <c r="AD130" s="9"/>
      <c r="AE130" s="10"/>
      <c r="AF130" s="76"/>
      <c r="AG130" s="10"/>
      <c r="AH130" s="9"/>
      <c r="AI130" s="10"/>
      <c r="AJ130" s="76"/>
      <c r="AK130" s="10"/>
      <c r="AL130" s="9"/>
      <c r="AM130" s="10"/>
      <c r="AN130" s="76"/>
      <c r="AO130" s="98"/>
    </row>
    <row r="131" spans="1:41" ht="15" customHeight="1" thickTop="1">
      <c r="A131" s="19">
        <v>1</v>
      </c>
      <c r="B131" s="45" t="s">
        <v>194</v>
      </c>
      <c r="C131" s="40"/>
      <c r="D131" s="21">
        <f>AVERAGE(K131,U131,Y131,AG131,AO131)</f>
        <v>6.4835416666666656</v>
      </c>
      <c r="E131" s="22">
        <f>SUM(J131,T131,X131,AF131,AN131)</f>
        <v>138</v>
      </c>
      <c r="F131" s="24"/>
      <c r="G131" s="25"/>
      <c r="H131" s="81"/>
      <c r="I131" s="25"/>
      <c r="J131" s="24">
        <v>30</v>
      </c>
      <c r="K131" s="25">
        <v>5.9333333333333336</v>
      </c>
      <c r="T131" s="74">
        <v>30</v>
      </c>
      <c r="U131" s="5">
        <v>6.6</v>
      </c>
      <c r="X131" s="74">
        <v>24</v>
      </c>
      <c r="Y131" s="5">
        <v>7.25</v>
      </c>
      <c r="AF131" s="74">
        <v>27</v>
      </c>
      <c r="AG131" s="5">
        <v>6.4</v>
      </c>
      <c r="AH131" s="4">
        <v>24</v>
      </c>
      <c r="AI131" s="5">
        <v>5.8392857142857144</v>
      </c>
      <c r="AN131" s="74">
        <v>27</v>
      </c>
      <c r="AO131" s="96">
        <v>6.234375</v>
      </c>
    </row>
    <row r="132" spans="1:41" ht="15" customHeight="1">
      <c r="A132" s="19">
        <v>2</v>
      </c>
      <c r="B132" s="45" t="s">
        <v>278</v>
      </c>
      <c r="C132" s="40"/>
      <c r="D132" s="21">
        <f>AVERAGE(Q132,S132,AG132,AK132,AM132)</f>
        <v>6.5351428571428567</v>
      </c>
      <c r="E132" s="22">
        <f>SUM(P132,R132,AF132,AJ132,AL132)</f>
        <v>135</v>
      </c>
      <c r="F132" s="24"/>
      <c r="G132" s="25"/>
      <c r="H132" s="81"/>
      <c r="I132" s="25"/>
      <c r="J132" s="24"/>
      <c r="K132" s="25"/>
      <c r="P132" s="74">
        <v>30</v>
      </c>
      <c r="Q132" s="5">
        <v>6.89</v>
      </c>
      <c r="R132" s="4">
        <v>24</v>
      </c>
      <c r="S132" s="5">
        <v>5.921875</v>
      </c>
      <c r="X132" s="74">
        <v>18</v>
      </c>
      <c r="Y132" s="5">
        <v>7.03</v>
      </c>
      <c r="AF132" s="74">
        <v>30</v>
      </c>
      <c r="AG132" s="5">
        <v>6.5</v>
      </c>
      <c r="AJ132" s="74">
        <v>30</v>
      </c>
      <c r="AK132" s="5">
        <v>6.6607142857142856</v>
      </c>
      <c r="AL132" s="4">
        <v>21</v>
      </c>
      <c r="AM132" s="5">
        <v>6.703125</v>
      </c>
      <c r="AN132" s="74">
        <v>18</v>
      </c>
      <c r="AO132" s="96">
        <v>5.546875</v>
      </c>
    </row>
    <row r="133" spans="1:41" ht="15" customHeight="1">
      <c r="A133" s="19">
        <v>3</v>
      </c>
      <c r="B133" s="45" t="s">
        <v>347</v>
      </c>
      <c r="C133" s="40"/>
      <c r="D133" s="21">
        <f>AVERAGE(W133,AC133,AG133,AK133,AM133)</f>
        <v>6.6664285714285709</v>
      </c>
      <c r="E133" s="22">
        <f>SUM(V133,AB133,AF133,AJ133,AL133)</f>
        <v>129</v>
      </c>
      <c r="F133" s="24"/>
      <c r="G133" s="25"/>
      <c r="H133" s="81"/>
      <c r="I133" s="25"/>
      <c r="J133" s="24"/>
      <c r="K133" s="25"/>
      <c r="V133" s="4">
        <v>30</v>
      </c>
      <c r="W133" s="5">
        <v>7.21875</v>
      </c>
      <c r="AB133" s="74">
        <v>27</v>
      </c>
      <c r="AC133" s="5">
        <v>6.7833333333333332</v>
      </c>
      <c r="AF133" s="74">
        <v>24</v>
      </c>
      <c r="AG133" s="5">
        <v>6.3166666666666664</v>
      </c>
      <c r="AJ133" s="74">
        <v>24</v>
      </c>
      <c r="AK133" s="5">
        <v>5.9821428571428568</v>
      </c>
      <c r="AL133" s="4">
        <v>24</v>
      </c>
      <c r="AM133" s="5">
        <v>7.03125</v>
      </c>
    </row>
    <row r="134" spans="1:41" ht="15" customHeight="1">
      <c r="A134" s="19">
        <v>4</v>
      </c>
      <c r="B134" s="45" t="s">
        <v>335</v>
      </c>
      <c r="C134" s="40"/>
      <c r="D134" s="21">
        <f>AVERAGE(U134,Y134,AI134,AK134,AO134)</f>
        <v>6.0978571428571424</v>
      </c>
      <c r="E134" s="22">
        <f>SUM(T134,X134,AH134,AJ134,AN134)</f>
        <v>129</v>
      </c>
      <c r="F134" s="24"/>
      <c r="G134" s="25"/>
      <c r="H134" s="81"/>
      <c r="I134" s="25"/>
      <c r="J134" s="24"/>
      <c r="K134" s="25"/>
      <c r="T134" s="74">
        <v>24</v>
      </c>
      <c r="U134" s="5">
        <v>5.0999999999999996</v>
      </c>
      <c r="X134" s="74">
        <v>27</v>
      </c>
      <c r="Y134" s="5">
        <v>7.3</v>
      </c>
      <c r="AF134" s="74">
        <v>18</v>
      </c>
      <c r="AG134" s="5">
        <v>5.2166666666666668</v>
      </c>
      <c r="AH134" s="4">
        <v>27</v>
      </c>
      <c r="AI134" s="5">
        <v>5.8392857142857144</v>
      </c>
      <c r="AJ134" s="74">
        <v>27</v>
      </c>
      <c r="AK134" s="5">
        <v>6.125</v>
      </c>
      <c r="AL134" s="4">
        <v>15</v>
      </c>
      <c r="AM134" s="5">
        <v>6.34375</v>
      </c>
      <c r="AN134" s="74">
        <v>24</v>
      </c>
      <c r="AO134" s="96">
        <v>6.125</v>
      </c>
    </row>
    <row r="135" spans="1:41" ht="15" customHeight="1">
      <c r="A135" s="19">
        <v>5</v>
      </c>
      <c r="B135" s="45" t="s">
        <v>149</v>
      </c>
      <c r="C135" s="40"/>
      <c r="D135" s="21">
        <f>AVERAGE(AE135,AI135,AK135,AM135,AO135)</f>
        <v>6.4308035714285712</v>
      </c>
      <c r="E135" s="22">
        <f>SUM(AD135,AH135,AJ135,AL135,AN135)</f>
        <v>123</v>
      </c>
      <c r="F135" s="24"/>
      <c r="G135" s="25"/>
      <c r="H135" s="81"/>
      <c r="I135" s="25"/>
      <c r="J135" s="24"/>
      <c r="K135" s="25"/>
      <c r="Z135" s="4">
        <v>3</v>
      </c>
      <c r="AA135" s="5">
        <v>5.1428571428571432</v>
      </c>
      <c r="AD135" s="4">
        <v>30</v>
      </c>
      <c r="AE135" s="5">
        <v>7.0357142857142856</v>
      </c>
      <c r="AH135" s="4">
        <v>30</v>
      </c>
      <c r="AI135" s="5">
        <v>6.75</v>
      </c>
      <c r="AJ135" s="74">
        <v>21</v>
      </c>
      <c r="AK135" s="5">
        <v>5.9464285714285712</v>
      </c>
      <c r="AL135" s="4">
        <v>12</v>
      </c>
      <c r="AM135" s="5">
        <v>5.984375</v>
      </c>
      <c r="AN135" s="74">
        <v>30</v>
      </c>
      <c r="AO135" s="96">
        <v>6.4375</v>
      </c>
    </row>
    <row r="136" spans="1:41" ht="15" customHeight="1">
      <c r="A136" s="19">
        <v>6</v>
      </c>
      <c r="B136" s="45" t="s">
        <v>195</v>
      </c>
      <c r="C136" s="40"/>
      <c r="D136" s="21">
        <f>AVERAGE(K136,Q136,U136,Y136,AO136)</f>
        <v>6.0830416666666665</v>
      </c>
      <c r="E136" s="22">
        <f>SUM(J136,P136,T136,X136,AN136)</f>
        <v>123</v>
      </c>
      <c r="F136" s="24"/>
      <c r="G136" s="25"/>
      <c r="H136" s="81"/>
      <c r="I136" s="25"/>
      <c r="J136" s="24">
        <v>27</v>
      </c>
      <c r="K136" s="25">
        <v>5.3833333333333337</v>
      </c>
      <c r="P136" s="74">
        <v>27</v>
      </c>
      <c r="Q136" s="5">
        <v>6.43</v>
      </c>
      <c r="T136" s="74">
        <v>27</v>
      </c>
      <c r="U136" s="5">
        <v>5.6</v>
      </c>
      <c r="X136" s="74">
        <v>21</v>
      </c>
      <c r="Y136" s="5">
        <v>7.08</v>
      </c>
      <c r="AN136" s="74">
        <v>21</v>
      </c>
      <c r="AO136" s="96">
        <v>5.921875</v>
      </c>
    </row>
    <row r="137" spans="1:41" ht="15" customHeight="1">
      <c r="A137" s="19">
        <v>7</v>
      </c>
      <c r="B137" s="45" t="s">
        <v>105</v>
      </c>
      <c r="C137" s="40"/>
      <c r="D137" s="21">
        <f>AVERAGE(M137,O137,U137,AC137,AI137)</f>
        <v>4.3452380952380949</v>
      </c>
      <c r="E137" s="22">
        <f>SUM(L137,N137,T137,AB137,AH137)</f>
        <v>114</v>
      </c>
      <c r="F137" s="24"/>
      <c r="G137" s="25"/>
      <c r="H137" s="81">
        <v>15</v>
      </c>
      <c r="I137" s="25">
        <v>4.0599999999999996</v>
      </c>
      <c r="J137" s="24">
        <v>18</v>
      </c>
      <c r="K137" s="25">
        <v>3.8166666666666669</v>
      </c>
      <c r="L137" s="74">
        <v>27</v>
      </c>
      <c r="M137" s="5">
        <v>4</v>
      </c>
      <c r="N137" s="4">
        <v>27</v>
      </c>
      <c r="O137" s="5">
        <v>3.9333333333333331</v>
      </c>
      <c r="T137" s="74">
        <v>21</v>
      </c>
      <c r="U137" s="5">
        <v>4.5333333333333332</v>
      </c>
      <c r="X137" s="74">
        <v>12</v>
      </c>
      <c r="Y137" s="5">
        <v>5.53</v>
      </c>
      <c r="AB137" s="74">
        <v>21</v>
      </c>
      <c r="AC137" s="5">
        <v>4.8666666666666663</v>
      </c>
      <c r="AF137" s="74">
        <v>0</v>
      </c>
      <c r="AG137" s="5">
        <v>3.3833333333333333</v>
      </c>
      <c r="AH137" s="4">
        <v>18</v>
      </c>
      <c r="AI137" s="5">
        <v>4.3928571428571432</v>
      </c>
      <c r="AN137" s="74">
        <v>6</v>
      </c>
      <c r="AO137" s="96">
        <v>3.953125</v>
      </c>
    </row>
    <row r="138" spans="1:41" ht="15" customHeight="1">
      <c r="A138" s="19">
        <v>8</v>
      </c>
      <c r="B138" s="20" t="s">
        <v>100</v>
      </c>
      <c r="C138" s="20"/>
      <c r="D138" s="21">
        <f>AVERAGE(I138,M138,W138,AG138,AM138)</f>
        <v>5.5845000000000002</v>
      </c>
      <c r="E138" s="22">
        <f>SUM(H138,L138,V138,AF138,AL138)</f>
        <v>102</v>
      </c>
      <c r="F138" s="23"/>
      <c r="G138" s="66"/>
      <c r="H138" s="78">
        <v>30</v>
      </c>
      <c r="I138" s="66">
        <v>5.86</v>
      </c>
      <c r="J138" s="24"/>
      <c r="K138" s="25"/>
      <c r="L138" s="74">
        <v>30</v>
      </c>
      <c r="M138" s="5">
        <v>5.3</v>
      </c>
      <c r="V138" s="4">
        <v>27</v>
      </c>
      <c r="W138" s="5">
        <v>6.46875</v>
      </c>
      <c r="AF138" s="74">
        <v>15</v>
      </c>
      <c r="AG138" s="5">
        <v>5.2</v>
      </c>
      <c r="AL138" s="4">
        <v>0</v>
      </c>
      <c r="AM138" s="5">
        <v>5.09375</v>
      </c>
    </row>
    <row r="139" spans="1:41" ht="15" customHeight="1">
      <c r="A139" s="19">
        <v>9</v>
      </c>
      <c r="B139" s="45" t="s">
        <v>233</v>
      </c>
      <c r="C139" s="40"/>
      <c r="D139" s="21">
        <f>AVERAGE(M139,O139,W139,AE139,AO139)</f>
        <v>3.1591071428571427</v>
      </c>
      <c r="E139" s="22">
        <f>SUM(L139,N139,V139,AD139,AN139)</f>
        <v>96</v>
      </c>
      <c r="F139" s="24"/>
      <c r="G139" s="25"/>
      <c r="H139" s="81"/>
      <c r="I139" s="25"/>
      <c r="J139" s="24"/>
      <c r="K139" s="25"/>
      <c r="L139" s="74">
        <v>21</v>
      </c>
      <c r="M139" s="5">
        <v>2.0166666666666666</v>
      </c>
      <c r="N139" s="4">
        <v>18</v>
      </c>
      <c r="O139" s="5">
        <v>2.5333333333333332</v>
      </c>
      <c r="P139" s="74">
        <v>12</v>
      </c>
      <c r="Q139" s="5">
        <v>2.94</v>
      </c>
      <c r="V139" s="4">
        <v>21</v>
      </c>
      <c r="W139" s="5">
        <v>2.84375</v>
      </c>
      <c r="AD139" s="4">
        <v>24</v>
      </c>
      <c r="AE139" s="5">
        <v>3.9642857142857144</v>
      </c>
      <c r="AF139" s="74">
        <v>0</v>
      </c>
      <c r="AG139" s="5">
        <v>3.3</v>
      </c>
      <c r="AN139" s="74">
        <v>12</v>
      </c>
      <c r="AO139" s="96">
        <v>4.4375</v>
      </c>
    </row>
    <row r="140" spans="1:41" ht="15" customHeight="1">
      <c r="A140" s="19">
        <v>10</v>
      </c>
      <c r="B140" s="45" t="s">
        <v>356</v>
      </c>
      <c r="C140" s="40"/>
      <c r="D140" s="21">
        <f>AVERAGE(Y140,AC140,AG140)</f>
        <v>6.9488888888888889</v>
      </c>
      <c r="E140" s="22">
        <f>SUM(X140,AB140,AF140)</f>
        <v>81</v>
      </c>
      <c r="F140" s="24"/>
      <c r="G140" s="25"/>
      <c r="H140" s="81"/>
      <c r="I140" s="25"/>
      <c r="J140" s="24"/>
      <c r="K140" s="25"/>
      <c r="X140" s="74">
        <v>30</v>
      </c>
      <c r="Y140" s="5">
        <v>7.78</v>
      </c>
      <c r="AB140" s="74">
        <v>30</v>
      </c>
      <c r="AC140" s="5">
        <v>7.1833333333333336</v>
      </c>
      <c r="AF140" s="74">
        <v>21</v>
      </c>
      <c r="AG140" s="5">
        <v>5.8833333333333337</v>
      </c>
    </row>
    <row r="141" spans="1:41" ht="15" customHeight="1">
      <c r="A141" s="19">
        <v>11</v>
      </c>
      <c r="B141" s="45" t="s">
        <v>197</v>
      </c>
      <c r="C141" s="40"/>
      <c r="D141" s="21">
        <f>AVERAGE(K141,Q141,AG141,AK141,AO141)</f>
        <v>4.6126845238095235</v>
      </c>
      <c r="E141" s="22">
        <f>SUM(,J141,P141,AF141,AJ141,AN141)</f>
        <v>78</v>
      </c>
      <c r="F141" s="24"/>
      <c r="G141" s="25"/>
      <c r="H141" s="81"/>
      <c r="I141" s="25"/>
      <c r="J141" s="24">
        <v>21</v>
      </c>
      <c r="K141" s="25">
        <v>4.4666666666666668</v>
      </c>
      <c r="P141" s="74">
        <v>21</v>
      </c>
      <c r="Q141" s="5">
        <v>4.66</v>
      </c>
      <c r="AF141" s="74">
        <v>6</v>
      </c>
      <c r="AG141" s="5">
        <v>4.416666666666667</v>
      </c>
      <c r="AJ141" s="74">
        <v>15</v>
      </c>
      <c r="AK141" s="5">
        <v>4.5357142857142856</v>
      </c>
      <c r="AL141" s="4">
        <v>0</v>
      </c>
      <c r="AM141" s="5">
        <v>4.4375</v>
      </c>
      <c r="AN141" s="74">
        <v>15</v>
      </c>
      <c r="AO141" s="96">
        <v>4.984375</v>
      </c>
    </row>
    <row r="142" spans="1:41" ht="15" customHeight="1">
      <c r="A142" s="19">
        <v>12</v>
      </c>
      <c r="B142" s="45" t="s">
        <v>232</v>
      </c>
      <c r="C142" s="40"/>
      <c r="D142" s="21">
        <f>AVERAGE(M142,W142,Y142,AE142,AG142)</f>
        <v>3.5492083333333335</v>
      </c>
      <c r="E142" s="22">
        <f>SUM(L142,V142,X142,AD142,AF142)</f>
        <v>75</v>
      </c>
      <c r="F142" s="24"/>
      <c r="G142" s="25"/>
      <c r="H142" s="81"/>
      <c r="I142" s="25"/>
      <c r="J142" s="24"/>
      <c r="K142" s="25"/>
      <c r="L142" s="74">
        <v>24</v>
      </c>
      <c r="M142" s="5">
        <v>2.7</v>
      </c>
      <c r="V142" s="4">
        <v>24</v>
      </c>
      <c r="W142" s="5">
        <v>3.734375</v>
      </c>
      <c r="X142" s="74">
        <v>3</v>
      </c>
      <c r="Y142" s="5">
        <v>4.12</v>
      </c>
      <c r="AD142" s="4">
        <v>21</v>
      </c>
      <c r="AE142" s="5">
        <v>3.375</v>
      </c>
      <c r="AF142" s="74">
        <v>3</v>
      </c>
      <c r="AG142" s="5">
        <v>3.8166666666666669</v>
      </c>
      <c r="AL142" s="4">
        <v>0</v>
      </c>
      <c r="AM142" s="5">
        <v>3.21875</v>
      </c>
    </row>
    <row r="143" spans="1:41" ht="15" customHeight="1">
      <c r="A143" s="19">
        <v>13</v>
      </c>
      <c r="B143" s="45" t="s">
        <v>357</v>
      </c>
      <c r="C143" s="40"/>
      <c r="D143" s="21">
        <f>AVERAGE(Y143,AC143,AI143,AM143)</f>
        <v>5.3673139880952379</v>
      </c>
      <c r="E143" s="22">
        <f>SUM(X143,AB143,AH143,AL143)</f>
        <v>66</v>
      </c>
      <c r="F143" s="24"/>
      <c r="G143" s="25"/>
      <c r="H143" s="81"/>
      <c r="I143" s="25"/>
      <c r="J143" s="24"/>
      <c r="K143" s="25"/>
      <c r="X143" s="74">
        <v>15</v>
      </c>
      <c r="Y143" s="5">
        <v>5.57</v>
      </c>
      <c r="AB143" s="74">
        <v>24</v>
      </c>
      <c r="AC143" s="5">
        <v>5.0666666666666664</v>
      </c>
      <c r="AH143" s="4">
        <v>21</v>
      </c>
      <c r="AI143" s="5">
        <v>5.4107142857142856</v>
      </c>
      <c r="AL143" s="4">
        <v>6</v>
      </c>
      <c r="AM143" s="5">
        <v>5.421875</v>
      </c>
    </row>
    <row r="144" spans="1:41" ht="15" customHeight="1">
      <c r="A144" s="19">
        <v>14</v>
      </c>
      <c r="B144" s="45" t="s">
        <v>292</v>
      </c>
      <c r="C144" s="40"/>
      <c r="D144" s="21">
        <f>AVERAGE(S144,AA144,AM144)</f>
        <v>6.5483630952380949</v>
      </c>
      <c r="E144" s="22">
        <f>SUM(R144,Z144,AL144)</f>
        <v>63</v>
      </c>
      <c r="F144" s="24"/>
      <c r="G144" s="25"/>
      <c r="H144" s="81"/>
      <c r="I144" s="25"/>
      <c r="J144" s="24"/>
      <c r="K144" s="25"/>
      <c r="R144" s="4">
        <v>30</v>
      </c>
      <c r="S144" s="5">
        <v>6.890625</v>
      </c>
      <c r="Z144" s="4">
        <v>15</v>
      </c>
      <c r="AA144" s="5">
        <v>6.1607142857142856</v>
      </c>
      <c r="AL144" s="4">
        <v>18</v>
      </c>
      <c r="AM144" s="5">
        <v>6.59375</v>
      </c>
    </row>
    <row r="145" spans="1:41" ht="15" customHeight="1">
      <c r="A145" s="19">
        <v>15</v>
      </c>
      <c r="B145" s="45" t="s">
        <v>368</v>
      </c>
      <c r="C145" s="40"/>
      <c r="D145" s="21">
        <f>AVERAGE(AA145,AM145)</f>
        <v>7.2020089285714288</v>
      </c>
      <c r="E145" s="22">
        <f>SUM(Z145,AL145)</f>
        <v>57</v>
      </c>
      <c r="F145" s="24"/>
      <c r="G145" s="25"/>
      <c r="H145" s="81"/>
      <c r="I145" s="25"/>
      <c r="J145" s="24"/>
      <c r="K145" s="25"/>
      <c r="Z145" s="4">
        <v>30</v>
      </c>
      <c r="AA145" s="5">
        <v>7.2321428571428568</v>
      </c>
      <c r="AL145" s="4">
        <v>27</v>
      </c>
      <c r="AM145" s="5">
        <v>7.171875</v>
      </c>
    </row>
    <row r="146" spans="1:41" ht="15" customHeight="1">
      <c r="A146" s="19">
        <v>16</v>
      </c>
      <c r="B146" s="45" t="s">
        <v>369</v>
      </c>
      <c r="C146" s="40"/>
      <c r="D146" s="21">
        <f>AVERAGE(AA146,AM146)</f>
        <v>7.0345982142857144</v>
      </c>
      <c r="E146" s="22">
        <f>SUM(,Z146,AL146)</f>
        <v>57</v>
      </c>
      <c r="F146" s="24"/>
      <c r="G146" s="25"/>
      <c r="H146" s="81"/>
      <c r="I146" s="25"/>
      <c r="J146" s="24"/>
      <c r="K146" s="25"/>
      <c r="Z146" s="4">
        <v>27</v>
      </c>
      <c r="AA146" s="5">
        <v>6.6785714285714288</v>
      </c>
      <c r="AL146" s="4">
        <v>30</v>
      </c>
      <c r="AM146" s="5">
        <v>7.390625</v>
      </c>
    </row>
    <row r="147" spans="1:41" ht="15" customHeight="1">
      <c r="A147" s="19">
        <v>17</v>
      </c>
      <c r="B147" s="45" t="s">
        <v>294</v>
      </c>
      <c r="C147" s="40"/>
      <c r="D147" s="21">
        <f>AVERAGE(S147,AA147,AM147)</f>
        <v>6.026041666666667</v>
      </c>
      <c r="E147" s="22">
        <f>SUM(R147,Z147,AL147)</f>
        <v>54</v>
      </c>
      <c r="F147" s="24"/>
      <c r="G147" s="25"/>
      <c r="H147" s="81"/>
      <c r="I147" s="25"/>
      <c r="J147" s="24"/>
      <c r="K147" s="25"/>
      <c r="R147" s="4">
        <v>21</v>
      </c>
      <c r="S147" s="5">
        <v>5.59375</v>
      </c>
      <c r="Z147" s="4">
        <v>24</v>
      </c>
      <c r="AA147" s="5">
        <v>6.5</v>
      </c>
      <c r="AL147" s="4">
        <v>9</v>
      </c>
      <c r="AM147" s="5">
        <v>5.984375</v>
      </c>
    </row>
    <row r="148" spans="1:41" ht="15" customHeight="1">
      <c r="A148" s="19">
        <v>18</v>
      </c>
      <c r="B148" s="45" t="s">
        <v>256</v>
      </c>
      <c r="C148" s="40"/>
      <c r="D148" s="21">
        <f>AVERAGE(O148,S148)</f>
        <v>5.1171875</v>
      </c>
      <c r="E148" s="22">
        <f>SUM(N148,R148)</f>
        <v>48</v>
      </c>
      <c r="F148" s="24"/>
      <c r="G148" s="25"/>
      <c r="H148" s="81"/>
      <c r="I148" s="25"/>
      <c r="J148" s="24"/>
      <c r="K148" s="25"/>
      <c r="N148" s="4">
        <v>30</v>
      </c>
      <c r="O148" s="5">
        <v>5.25</v>
      </c>
      <c r="R148" s="4">
        <v>18</v>
      </c>
      <c r="S148" s="5">
        <v>4.984375</v>
      </c>
    </row>
    <row r="149" spans="1:41" ht="15" customHeight="1">
      <c r="A149" s="19">
        <v>19</v>
      </c>
      <c r="B149" s="45" t="s">
        <v>257</v>
      </c>
      <c r="C149" s="40"/>
      <c r="D149" s="21">
        <f>AVERAGE(O149,AG149,AI149,AK149)</f>
        <v>4.1166666666666663</v>
      </c>
      <c r="E149" s="22">
        <f>SUM(N149,AF149,AH149,AJ149)</f>
        <v>33</v>
      </c>
      <c r="F149" s="24"/>
      <c r="G149" s="25"/>
      <c r="H149" s="81"/>
      <c r="I149" s="25"/>
      <c r="J149" s="24"/>
      <c r="K149" s="25"/>
      <c r="N149" s="4">
        <v>24</v>
      </c>
      <c r="O149" s="5">
        <v>3.6166666666666667</v>
      </c>
      <c r="AF149" s="74">
        <v>9</v>
      </c>
      <c r="AG149" s="5">
        <v>4.6166666666666663</v>
      </c>
    </row>
    <row r="150" spans="1:41" ht="15" customHeight="1">
      <c r="A150" s="19">
        <v>20</v>
      </c>
      <c r="B150" s="45" t="s">
        <v>393</v>
      </c>
      <c r="C150" s="40"/>
      <c r="D150" s="21">
        <f>AVERAGE(AE150,AG150,AI150,AK150)</f>
        <v>6.25</v>
      </c>
      <c r="E150" s="22">
        <f>SUM(AD150,AF150,AH150,AJ150)</f>
        <v>27</v>
      </c>
      <c r="F150" s="24"/>
      <c r="G150" s="25"/>
      <c r="H150" s="81"/>
      <c r="I150" s="25"/>
      <c r="J150" s="24"/>
      <c r="K150" s="25"/>
      <c r="AD150" s="4">
        <v>27</v>
      </c>
      <c r="AE150" s="5">
        <v>6.25</v>
      </c>
    </row>
    <row r="151" spans="1:41" ht="15" customHeight="1">
      <c r="A151" s="19">
        <v>21</v>
      </c>
      <c r="B151" s="45" t="s">
        <v>293</v>
      </c>
      <c r="C151" s="40"/>
      <c r="D151" s="21">
        <f>AVERAGE(G151,I151,K151,M151,O151,Q151,S151,U151,W151,Y151,AA151,AC151,AE151,AG151,AI151,AK151)</f>
        <v>5.921875</v>
      </c>
      <c r="E151" s="22">
        <f>SUM(F151,H151,J151,L151,N151,P151,R151,T151,V151,X151,Z151,AB151,AD151,AF151,AH151,AJ151)</f>
        <v>27</v>
      </c>
      <c r="F151" s="24"/>
      <c r="G151" s="25"/>
      <c r="H151" s="81"/>
      <c r="I151" s="25"/>
      <c r="J151" s="24"/>
      <c r="K151" s="25"/>
      <c r="R151" s="4">
        <v>27</v>
      </c>
      <c r="S151" s="5">
        <v>5.921875</v>
      </c>
    </row>
    <row r="152" spans="1:41" ht="15" customHeight="1">
      <c r="A152" s="19">
        <v>22</v>
      </c>
      <c r="B152" s="40" t="s">
        <v>101</v>
      </c>
      <c r="C152" s="20"/>
      <c r="D152" s="21">
        <f>AVERAGE(G152,I152,K152,M152,O152,Q152,S152,U152,W152,Y152,AA152,AC152,AE152,AG152,AI152,AK152)</f>
        <v>5.64</v>
      </c>
      <c r="E152" s="22">
        <f>SUM(F152,H152,J152,L152,N152,P152,R152,T152,V152,X152,Z152,AB152,AD152,AF152,AH152,AJ152)</f>
        <v>27</v>
      </c>
      <c r="F152" s="23"/>
      <c r="G152" s="66"/>
      <c r="H152" s="78">
        <v>27</v>
      </c>
      <c r="I152" s="66">
        <v>5.64</v>
      </c>
      <c r="J152" s="24"/>
      <c r="K152" s="25"/>
    </row>
    <row r="153" spans="1:41" ht="15" customHeight="1">
      <c r="A153" s="19">
        <v>23</v>
      </c>
      <c r="B153" s="45" t="s">
        <v>413</v>
      </c>
      <c r="C153" s="40"/>
      <c r="D153" s="21">
        <f>AVERAGE(AK153,AO153)</f>
        <v>4.5602678571428577</v>
      </c>
      <c r="E153" s="22">
        <f>SUM(AJ153,AN153)</f>
        <v>27</v>
      </c>
      <c r="F153" s="24"/>
      <c r="G153" s="25"/>
      <c r="H153" s="81"/>
      <c r="I153" s="25"/>
      <c r="J153" s="24"/>
      <c r="K153" s="25"/>
      <c r="AJ153" s="74">
        <v>18</v>
      </c>
      <c r="AK153" s="5">
        <v>4.8392857142857144</v>
      </c>
      <c r="AN153" s="74">
        <v>9</v>
      </c>
      <c r="AO153" s="96">
        <v>4.28125</v>
      </c>
    </row>
    <row r="154" spans="1:41" ht="15" customHeight="1">
      <c r="A154" s="19">
        <v>24</v>
      </c>
      <c r="B154" s="45" t="s">
        <v>279</v>
      </c>
      <c r="C154" s="40"/>
      <c r="D154" s="21">
        <f t="shared" ref="D154:D165" si="2">AVERAGE(G154,I154,K154,M154,O154,Q154,S154,U154,W154,Y154,AA154,AC154,AE154,AG154,AI154,AK154)</f>
        <v>5.79</v>
      </c>
      <c r="E154" s="22">
        <f t="shared" ref="E154:E165" si="3">SUM(F154,H154,J154,L154,N154,P154,R154,T154,V154,X154,Z154,AB154,AD154,AF154,AH154,AJ154)</f>
        <v>24</v>
      </c>
      <c r="F154" s="24"/>
      <c r="G154" s="25"/>
      <c r="H154" s="81"/>
      <c r="I154" s="25"/>
      <c r="J154" s="24"/>
      <c r="K154" s="25"/>
      <c r="P154" s="74">
        <v>24</v>
      </c>
      <c r="Q154" s="5">
        <v>5.79</v>
      </c>
    </row>
    <row r="155" spans="1:41" ht="15" customHeight="1">
      <c r="A155" s="19">
        <v>25</v>
      </c>
      <c r="B155" s="45" t="s">
        <v>102</v>
      </c>
      <c r="C155" s="40"/>
      <c r="D155" s="21">
        <f t="shared" si="2"/>
        <v>5.51</v>
      </c>
      <c r="E155" s="22">
        <f t="shared" si="3"/>
        <v>24</v>
      </c>
      <c r="F155" s="24"/>
      <c r="G155" s="25"/>
      <c r="H155" s="81">
        <v>24</v>
      </c>
      <c r="I155" s="25">
        <v>5.51</v>
      </c>
      <c r="J155" s="24"/>
      <c r="K155" s="25"/>
    </row>
    <row r="156" spans="1:41" ht="15" customHeight="1">
      <c r="A156" s="19">
        <v>26</v>
      </c>
      <c r="B156" s="45" t="s">
        <v>196</v>
      </c>
      <c r="C156" s="40"/>
      <c r="D156" s="21">
        <f t="shared" si="2"/>
        <v>4.8</v>
      </c>
      <c r="E156" s="22">
        <f t="shared" si="3"/>
        <v>24</v>
      </c>
      <c r="F156" s="24"/>
      <c r="G156" s="25"/>
      <c r="H156" s="81"/>
      <c r="I156" s="25"/>
      <c r="J156" s="24">
        <v>24</v>
      </c>
      <c r="K156" s="25">
        <v>4.8</v>
      </c>
    </row>
    <row r="157" spans="1:41" ht="15" customHeight="1">
      <c r="A157" s="19">
        <v>27</v>
      </c>
      <c r="B157" s="45" t="s">
        <v>370</v>
      </c>
      <c r="C157" s="40"/>
      <c r="D157" s="21">
        <f t="shared" si="2"/>
        <v>6.4821428571428568</v>
      </c>
      <c r="E157" s="22">
        <f t="shared" si="3"/>
        <v>21</v>
      </c>
      <c r="F157" s="24"/>
      <c r="G157" s="25"/>
      <c r="H157" s="81"/>
      <c r="I157" s="25"/>
      <c r="J157" s="24"/>
      <c r="K157" s="25"/>
      <c r="Z157" s="4">
        <v>21</v>
      </c>
      <c r="AA157" s="5">
        <v>6.4821428571428568</v>
      </c>
    </row>
    <row r="158" spans="1:41" ht="15" customHeight="1">
      <c r="A158" s="19">
        <v>28</v>
      </c>
      <c r="B158" s="45" t="s">
        <v>103</v>
      </c>
      <c r="C158" s="40"/>
      <c r="D158" s="21">
        <f t="shared" si="2"/>
        <v>5.23</v>
      </c>
      <c r="E158" s="22">
        <f t="shared" si="3"/>
        <v>21</v>
      </c>
      <c r="F158" s="24"/>
      <c r="G158" s="25"/>
      <c r="H158" s="81">
        <v>21</v>
      </c>
      <c r="I158" s="25">
        <v>5.23</v>
      </c>
      <c r="J158" s="24"/>
      <c r="K158" s="25"/>
    </row>
    <row r="159" spans="1:41" ht="15" customHeight="1">
      <c r="A159" s="19">
        <v>29</v>
      </c>
      <c r="B159" s="45" t="s">
        <v>207</v>
      </c>
      <c r="C159" s="40"/>
      <c r="D159" s="21">
        <f t="shared" si="2"/>
        <v>3.4833333333333334</v>
      </c>
      <c r="E159" s="22">
        <f t="shared" si="3"/>
        <v>21</v>
      </c>
      <c r="F159" s="24"/>
      <c r="G159" s="25"/>
      <c r="H159" s="81"/>
      <c r="I159" s="25"/>
      <c r="J159" s="24"/>
      <c r="K159" s="25"/>
      <c r="N159" s="4">
        <v>21</v>
      </c>
      <c r="O159" s="5">
        <v>3.4833333333333334</v>
      </c>
    </row>
    <row r="160" spans="1:41" ht="15" customHeight="1">
      <c r="A160" s="19">
        <v>30</v>
      </c>
      <c r="B160" s="45" t="s">
        <v>371</v>
      </c>
      <c r="C160" s="40"/>
      <c r="D160" s="21">
        <f t="shared" si="2"/>
        <v>6.2321428571428568</v>
      </c>
      <c r="E160" s="22">
        <f t="shared" si="3"/>
        <v>18</v>
      </c>
      <c r="F160" s="24"/>
      <c r="G160" s="25"/>
      <c r="H160" s="81"/>
      <c r="I160" s="25"/>
      <c r="J160" s="24"/>
      <c r="K160" s="25"/>
      <c r="Z160" s="4">
        <v>18</v>
      </c>
      <c r="AA160" s="5">
        <v>6.2321428571428568</v>
      </c>
    </row>
    <row r="161" spans="1:39" ht="15" customHeight="1">
      <c r="A161" s="19">
        <v>31</v>
      </c>
      <c r="B161" s="45" t="s">
        <v>104</v>
      </c>
      <c r="C161" s="40"/>
      <c r="D161" s="21">
        <f t="shared" si="2"/>
        <v>5</v>
      </c>
      <c r="E161" s="22">
        <f t="shared" si="3"/>
        <v>18</v>
      </c>
      <c r="F161" s="24"/>
      <c r="G161" s="25"/>
      <c r="H161" s="81">
        <v>18</v>
      </c>
      <c r="I161" s="25">
        <v>5</v>
      </c>
      <c r="J161" s="24"/>
      <c r="K161" s="25"/>
    </row>
    <row r="162" spans="1:39" ht="15" customHeight="1">
      <c r="A162" s="19">
        <v>32</v>
      </c>
      <c r="B162" s="45" t="s">
        <v>280</v>
      </c>
      <c r="C162" s="40"/>
      <c r="D162" s="21">
        <f t="shared" si="2"/>
        <v>4.51</v>
      </c>
      <c r="E162" s="22">
        <f t="shared" si="3"/>
        <v>18</v>
      </c>
      <c r="F162" s="24"/>
      <c r="G162" s="25"/>
      <c r="H162" s="81"/>
      <c r="I162" s="25"/>
      <c r="J162" s="24"/>
      <c r="K162" s="25"/>
      <c r="P162" s="74">
        <v>18</v>
      </c>
      <c r="Q162" s="5">
        <v>4.51</v>
      </c>
    </row>
    <row r="163" spans="1:39" ht="15" customHeight="1">
      <c r="A163" s="19">
        <v>33</v>
      </c>
      <c r="B163" s="45" t="s">
        <v>295</v>
      </c>
      <c r="C163" s="40"/>
      <c r="D163" s="21">
        <f t="shared" si="2"/>
        <v>4.890625</v>
      </c>
      <c r="E163" s="22">
        <f t="shared" si="3"/>
        <v>15</v>
      </c>
      <c r="F163" s="24"/>
      <c r="G163" s="25"/>
      <c r="H163" s="81"/>
      <c r="I163" s="25"/>
      <c r="J163" s="24"/>
      <c r="K163" s="25"/>
      <c r="R163" s="4">
        <v>15</v>
      </c>
      <c r="S163" s="5">
        <v>4.890625</v>
      </c>
    </row>
    <row r="164" spans="1:39" ht="15" customHeight="1">
      <c r="A164" s="19">
        <v>34</v>
      </c>
      <c r="B164" s="45" t="s">
        <v>281</v>
      </c>
      <c r="C164" s="40"/>
      <c r="D164" s="21">
        <f t="shared" si="2"/>
        <v>3.06</v>
      </c>
      <c r="E164" s="22">
        <f t="shared" si="3"/>
        <v>15</v>
      </c>
      <c r="F164" s="24"/>
      <c r="G164" s="25"/>
      <c r="H164" s="81"/>
      <c r="I164" s="25"/>
      <c r="J164" s="24"/>
      <c r="K164" s="25"/>
      <c r="P164" s="74">
        <v>15</v>
      </c>
      <c r="Q164" s="5">
        <v>3.06</v>
      </c>
    </row>
    <row r="165" spans="1:39" ht="15" customHeight="1">
      <c r="A165" s="19">
        <v>35</v>
      </c>
      <c r="B165" s="45" t="s">
        <v>363</v>
      </c>
      <c r="C165" s="40"/>
      <c r="D165" s="21">
        <f t="shared" si="2"/>
        <v>5.8392857142857144</v>
      </c>
      <c r="E165" s="22">
        <f t="shared" si="3"/>
        <v>12</v>
      </c>
      <c r="F165" s="24"/>
      <c r="G165" s="25"/>
      <c r="H165" s="81"/>
      <c r="I165" s="25"/>
      <c r="J165" s="24"/>
      <c r="K165" s="25"/>
      <c r="Z165" s="4">
        <v>12</v>
      </c>
      <c r="AA165" s="5">
        <v>5.8392857142857144</v>
      </c>
    </row>
    <row r="166" spans="1:39" ht="15" customHeight="1">
      <c r="A166" s="19">
        <v>36</v>
      </c>
      <c r="B166" s="45" t="s">
        <v>137</v>
      </c>
      <c r="C166" s="40"/>
      <c r="D166" s="21">
        <f>AVERAGE(AG166,AI166,AK166,AM166,AO166)</f>
        <v>4.9833333333333334</v>
      </c>
      <c r="E166" s="22">
        <f>SUM(AF166,AH166,AJ166,AL166,AN166)</f>
        <v>12</v>
      </c>
      <c r="F166" s="24"/>
      <c r="G166" s="25"/>
      <c r="H166" s="81"/>
      <c r="I166" s="25"/>
      <c r="J166" s="24"/>
      <c r="K166" s="25"/>
      <c r="AF166" s="74">
        <v>12</v>
      </c>
      <c r="AG166" s="5">
        <v>4.9833333333333334</v>
      </c>
    </row>
    <row r="167" spans="1:39" ht="15" customHeight="1">
      <c r="A167" s="19">
        <v>37</v>
      </c>
      <c r="B167" s="45" t="s">
        <v>106</v>
      </c>
      <c r="C167" s="40"/>
      <c r="D167" s="21">
        <f>AVERAGE(G167,I167,K167,M167,O167,Q167,S167,U167,W167,Y167,AA167,AC167,AE167,AG167,AI167,AK167)</f>
        <v>3.49</v>
      </c>
      <c r="E167" s="22">
        <f>SUM(F167,H167,J167,L167,N167,P167,R167,T167,V167,X167,Z167,AB167,AD167,AF167,AH167,AJ167)</f>
        <v>12</v>
      </c>
      <c r="F167" s="24"/>
      <c r="G167" s="25"/>
      <c r="H167" s="81">
        <v>12</v>
      </c>
      <c r="I167" s="25">
        <v>3.49</v>
      </c>
      <c r="J167" s="24"/>
      <c r="K167" s="25"/>
    </row>
    <row r="168" spans="1:39" ht="15" customHeight="1">
      <c r="A168" s="19">
        <v>38</v>
      </c>
      <c r="B168" s="45" t="s">
        <v>372</v>
      </c>
      <c r="C168" s="40"/>
      <c r="D168" s="21">
        <f>AVERAGE(G168,I168,K168,M168,O168,Q168,S168,U168,W168,Y168,AA168,AC168,AE168,AG168,AI168,AK168)</f>
        <v>5.4642857142857144</v>
      </c>
      <c r="E168" s="22">
        <f>SUM(F168,H168,J168,L168,N168,P168,R168,T168,V168,X168,Z168,AB168,AD168,AF168,AH168,AJ168)</f>
        <v>9</v>
      </c>
      <c r="F168" s="24"/>
      <c r="G168" s="25"/>
      <c r="H168" s="81"/>
      <c r="I168" s="25"/>
      <c r="J168" s="24"/>
      <c r="K168" s="25"/>
      <c r="Z168" s="4">
        <v>9</v>
      </c>
      <c r="AA168" s="5">
        <v>5.4642857142857144</v>
      </c>
    </row>
    <row r="169" spans="1:39" ht="15" customHeight="1">
      <c r="A169" s="19">
        <v>39</v>
      </c>
      <c r="B169" s="45" t="s">
        <v>358</v>
      </c>
      <c r="C169" s="40"/>
      <c r="D169" s="21">
        <f>AVERAGE(Y169,AA169,AC169,AE169,AG169,AI169,AK169)</f>
        <v>5.15</v>
      </c>
      <c r="E169" s="22">
        <f>SUM(X169,Z169,AB169,AD169,AF169,AH169,AJ169)</f>
        <v>9</v>
      </c>
      <c r="F169" s="24"/>
      <c r="G169" s="25"/>
      <c r="H169" s="81"/>
      <c r="I169" s="25"/>
      <c r="J169" s="24"/>
      <c r="K169" s="25"/>
      <c r="X169" s="74">
        <v>9</v>
      </c>
      <c r="Y169" s="5">
        <v>5.15</v>
      </c>
    </row>
    <row r="170" spans="1:39" ht="15" customHeight="1">
      <c r="A170" s="19">
        <v>40</v>
      </c>
      <c r="B170" s="45" t="s">
        <v>373</v>
      </c>
      <c r="C170" s="40"/>
      <c r="D170" s="21">
        <f>AVERAGE(G170,I170,K170,M170,O170,Q170,S170,U170,W170,Y170,AA170,AC170,AE170,AG170,AI170,AK170)</f>
        <v>5.4285714285714288</v>
      </c>
      <c r="E170" s="22">
        <f>SUM(F170,H170,J170,L170,N170,P170,R170,T170,V170,X170,Z170,AB170,AD170,AF170,AH170,AJ170)</f>
        <v>6</v>
      </c>
      <c r="F170" s="24"/>
      <c r="G170" s="25"/>
      <c r="H170" s="81"/>
      <c r="I170" s="25"/>
      <c r="J170" s="24"/>
      <c r="K170" s="25"/>
      <c r="Z170" s="4">
        <v>6</v>
      </c>
      <c r="AA170" s="5">
        <v>5.4285714285714288</v>
      </c>
    </row>
    <row r="171" spans="1:39" ht="15" customHeight="1">
      <c r="A171" s="19">
        <v>41</v>
      </c>
      <c r="B171" s="45" t="s">
        <v>267</v>
      </c>
      <c r="C171" s="40"/>
      <c r="D171" s="21">
        <f>AVERAGE(Y171,AA171,AC171,AE171,AG171,AI171,AK171)</f>
        <v>5.13</v>
      </c>
      <c r="E171" s="22">
        <f>SUM(X171,Z171,AB171,AD171,AF171,AH171,AJ171)</f>
        <v>6</v>
      </c>
      <c r="F171" s="24"/>
      <c r="G171" s="25"/>
      <c r="H171" s="81"/>
      <c r="I171" s="25"/>
      <c r="J171" s="24"/>
      <c r="K171" s="25"/>
      <c r="X171" s="74">
        <v>6</v>
      </c>
      <c r="Y171" s="5">
        <v>5.13</v>
      </c>
    </row>
    <row r="172" spans="1:39" ht="15" customHeight="1">
      <c r="A172" s="19">
        <v>42</v>
      </c>
      <c r="B172" s="45" t="s">
        <v>418</v>
      </c>
      <c r="C172" s="40"/>
      <c r="D172" s="21">
        <f>AVERAGE(AM172,AO172)</f>
        <v>5.1875</v>
      </c>
      <c r="E172" s="22">
        <f>SUM(AL172,AN172)</f>
        <v>3</v>
      </c>
      <c r="F172" s="24"/>
      <c r="G172" s="25"/>
      <c r="H172" s="81"/>
      <c r="I172" s="25"/>
      <c r="J172" s="24"/>
      <c r="K172" s="25"/>
      <c r="AL172" s="4">
        <v>3</v>
      </c>
      <c r="AM172" s="5">
        <v>5.1875</v>
      </c>
    </row>
    <row r="173" spans="1:39" ht="15" customHeight="1">
      <c r="A173" s="19">
        <v>43</v>
      </c>
      <c r="B173" s="45" t="s">
        <v>374</v>
      </c>
      <c r="C173" s="40"/>
      <c r="D173" s="21">
        <f>AVERAGE(G173,I173,K173,M173,O173,Q173,S173,U173,W173,Y173,AA173,AC173,AE173,AG173,AI173,AK173)</f>
        <v>4.9642857142857144</v>
      </c>
      <c r="E173" s="22">
        <f>SUM(F173,H173,J173,L173,N173,P173,R173,T173,V173,X173,Z173,AB173,AD173,AF173,AH173,AJ173)</f>
        <v>0</v>
      </c>
      <c r="F173" s="24"/>
      <c r="G173" s="25"/>
      <c r="H173" s="81"/>
      <c r="I173" s="25"/>
      <c r="J173" s="24"/>
      <c r="K173" s="25"/>
      <c r="Z173" s="4">
        <v>0</v>
      </c>
      <c r="AA173" s="5">
        <v>4.9642857142857144</v>
      </c>
    </row>
    <row r="174" spans="1:39" ht="15" customHeight="1">
      <c r="A174" s="19">
        <v>44</v>
      </c>
      <c r="B174" s="45" t="s">
        <v>375</v>
      </c>
      <c r="C174" s="40"/>
      <c r="D174" s="21">
        <f>AVERAGE(G174,I174,K174,M174,O174,Q174,S174,U174,W174,Y174,AA174,AC174,AE174,AG174,AI174,AK174)</f>
        <v>4.4821428571428568</v>
      </c>
      <c r="E174" s="22">
        <f>SUM(F174,H174,J174,L174,N174,P174,R174,T174,V174,X174,Z174,AB174,AD174,AF174,AH174,AJ174)</f>
        <v>0</v>
      </c>
      <c r="F174" s="24"/>
      <c r="G174" s="25"/>
      <c r="H174" s="81"/>
      <c r="I174" s="25"/>
      <c r="J174" s="24"/>
      <c r="K174" s="25"/>
      <c r="Z174" s="4">
        <v>0</v>
      </c>
      <c r="AA174" s="5">
        <v>4.4821428571428568</v>
      </c>
    </row>
    <row r="175" spans="1:39" ht="15" customHeight="1">
      <c r="A175" s="19">
        <v>45</v>
      </c>
      <c r="B175" s="45" t="s">
        <v>376</v>
      </c>
      <c r="C175" s="40"/>
      <c r="D175" s="21">
        <f>AVERAGE(G175,I175,K175,M175,O175,Q175,S175,U175,W175,Y175,AA175,AC175,AE175,AG175,AI175,AK175)</f>
        <v>4.1607142857142856</v>
      </c>
      <c r="E175" s="22">
        <f>SUM(F175,H175,J175,L175,N175,P175,R175,T175,V175,X175,Z175,AB175,AD175,AF175,AH175,AJ175)</f>
        <v>0</v>
      </c>
      <c r="F175" s="24"/>
      <c r="G175" s="25"/>
      <c r="H175" s="81"/>
      <c r="I175" s="25"/>
      <c r="J175" s="24"/>
      <c r="K175" s="25"/>
      <c r="Z175" s="4">
        <v>0</v>
      </c>
      <c r="AA175" s="5">
        <v>4.1607142857142856</v>
      </c>
    </row>
    <row r="176" spans="1:39" ht="15" customHeight="1">
      <c r="A176" s="19">
        <v>46</v>
      </c>
      <c r="B176" s="45" t="s">
        <v>377</v>
      </c>
      <c r="C176" s="40"/>
      <c r="D176" s="21">
        <f>AVERAGE(G176,I176,K176,M176,O176,Q176,S176,U176,W176,Y176,AA176,AC176,AE176,AG176,AI176,AK176)</f>
        <v>4.0714285714285712</v>
      </c>
      <c r="E176" s="22">
        <f>SUM(F176,H176,J176,L176,N176,P176,R176,T176,V176,X176,Z176,AB176,AD176,AF176,AH176,AJ176)</f>
        <v>0</v>
      </c>
      <c r="F176" s="24"/>
      <c r="G176" s="25"/>
      <c r="H176" s="81"/>
      <c r="I176" s="25"/>
      <c r="J176" s="24"/>
      <c r="K176" s="25"/>
      <c r="Z176" s="4">
        <v>0</v>
      </c>
      <c r="AA176" s="5">
        <v>4.0714285714285712</v>
      </c>
    </row>
    <row r="177" spans="1:41" ht="15" customHeight="1">
      <c r="A177" s="19">
        <v>47</v>
      </c>
      <c r="B177" s="45" t="s">
        <v>359</v>
      </c>
      <c r="C177" s="40"/>
      <c r="D177" s="21">
        <f>AVERAGE(Y177,AA177,AC177,AE177,AG177,AI177,AK177)</f>
        <v>3.83</v>
      </c>
      <c r="E177" s="22">
        <f>SUM(X177,Z177,AB177,AD177,AF177,AH177,AJ177)</f>
        <v>0</v>
      </c>
      <c r="F177" s="24"/>
      <c r="G177" s="25"/>
      <c r="H177" s="81"/>
      <c r="I177" s="25"/>
      <c r="J177" s="24"/>
      <c r="K177" s="25"/>
      <c r="X177" s="74">
        <v>0</v>
      </c>
      <c r="Y177" s="5">
        <v>3.83</v>
      </c>
    </row>
    <row r="178" spans="1:41" ht="15" customHeight="1">
      <c r="A178" s="19"/>
      <c r="B178" s="45"/>
      <c r="C178" s="40"/>
      <c r="D178" s="21">
        <f>AVERAGE(G178,I178,K178,M178,O178,Q178,S178,U178,W178,Y178,AA178,AC178,AE178,AG178,AI178,AK178,AM178,AO178)</f>
        <v>0</v>
      </c>
      <c r="E178" s="22">
        <f>SUM(F178,H178,J178,L178,N178,P178,R178,T178,V178,X178,Z178,AB178,AD178,AF178,AH178,AJ178,AL178,AN178)</f>
        <v>0</v>
      </c>
      <c r="F178" s="24"/>
      <c r="G178" s="25">
        <v>0</v>
      </c>
      <c r="H178" s="81"/>
      <c r="I178" s="25"/>
      <c r="J178" s="24"/>
      <c r="K178" s="25"/>
    </row>
    <row r="179" spans="1:41" s="7" customFormat="1" ht="15" customHeight="1" thickBot="1">
      <c r="A179" s="46"/>
      <c r="B179" s="47"/>
      <c r="C179" s="47"/>
      <c r="D179" s="28"/>
      <c r="E179" s="29"/>
      <c r="F179" s="31"/>
      <c r="G179" s="32"/>
      <c r="H179" s="82"/>
      <c r="I179" s="32"/>
      <c r="J179" s="31"/>
      <c r="K179" s="32"/>
      <c r="L179" s="76"/>
      <c r="M179" s="10"/>
      <c r="N179" s="9"/>
      <c r="O179" s="10"/>
      <c r="P179" s="76"/>
      <c r="Q179" s="10"/>
      <c r="R179" s="9"/>
      <c r="S179" s="10"/>
      <c r="T179" s="76"/>
      <c r="U179" s="10"/>
      <c r="V179" s="9"/>
      <c r="W179" s="10"/>
      <c r="X179" s="76"/>
      <c r="Y179" s="10"/>
      <c r="Z179" s="9"/>
      <c r="AA179" s="10"/>
      <c r="AB179" s="76"/>
      <c r="AC179" s="10"/>
      <c r="AD179" s="9"/>
      <c r="AE179" s="10"/>
      <c r="AF179" s="76"/>
      <c r="AG179" s="10"/>
      <c r="AH179" s="9"/>
      <c r="AI179" s="10"/>
      <c r="AJ179" s="76"/>
      <c r="AK179" s="10"/>
      <c r="AL179" s="9"/>
      <c r="AM179" s="10"/>
      <c r="AN179" s="76"/>
      <c r="AO179" s="98"/>
    </row>
    <row r="180" spans="1:41" s="18" customFormat="1" ht="15" customHeight="1" thickTop="1">
      <c r="A180" s="14" t="s">
        <v>15</v>
      </c>
      <c r="B180" s="48" t="s">
        <v>5</v>
      </c>
      <c r="C180" s="49"/>
      <c r="D180" s="13" t="s">
        <v>33</v>
      </c>
      <c r="E180" s="11" t="s">
        <v>1</v>
      </c>
      <c r="F180" s="50"/>
      <c r="G180" s="51"/>
      <c r="H180" s="50"/>
      <c r="I180" s="51"/>
      <c r="J180" s="50"/>
      <c r="K180" s="51"/>
      <c r="L180" s="16"/>
      <c r="M180" s="17"/>
      <c r="N180" s="16"/>
      <c r="O180" s="17"/>
      <c r="P180" s="16"/>
      <c r="Q180" s="17"/>
      <c r="R180" s="16"/>
      <c r="S180" s="17"/>
      <c r="T180" s="16"/>
      <c r="U180" s="17"/>
      <c r="V180" s="16"/>
      <c r="W180" s="17"/>
      <c r="X180" s="16"/>
      <c r="Y180" s="17"/>
      <c r="Z180" s="16"/>
      <c r="AA180" s="17"/>
      <c r="AB180" s="16"/>
      <c r="AC180" s="17"/>
      <c r="AD180" s="16"/>
      <c r="AE180" s="17"/>
      <c r="AF180" s="16"/>
      <c r="AG180" s="17"/>
      <c r="AH180" s="16"/>
      <c r="AI180" s="17"/>
      <c r="AJ180" s="16"/>
      <c r="AK180" s="17"/>
      <c r="AL180" s="16"/>
      <c r="AM180" s="17"/>
      <c r="AN180" s="16"/>
      <c r="AO180" s="99"/>
    </row>
    <row r="181" spans="1:41" ht="15" customHeight="1">
      <c r="A181" s="41">
        <v>1</v>
      </c>
      <c r="B181" s="40" t="s">
        <v>16</v>
      </c>
      <c r="C181" s="40"/>
      <c r="D181" s="21">
        <f>AVERAGE(G181,O181,W181,AC181,AI181)</f>
        <v>4.9649404761904758</v>
      </c>
      <c r="E181" s="22">
        <f>SUM(F181,N181,V181,AB181,AH181)</f>
        <v>147</v>
      </c>
      <c r="F181" s="24">
        <v>30</v>
      </c>
      <c r="G181" s="25">
        <v>4.46875</v>
      </c>
      <c r="H181" s="81"/>
      <c r="I181" s="25"/>
      <c r="J181" s="24">
        <v>24</v>
      </c>
      <c r="K181" s="25">
        <v>4.1500000000000004</v>
      </c>
      <c r="N181" s="4">
        <v>30</v>
      </c>
      <c r="O181" s="5">
        <v>4.8499999999999996</v>
      </c>
      <c r="R181" s="4">
        <v>24</v>
      </c>
      <c r="S181" s="5">
        <v>4.59375</v>
      </c>
      <c r="V181" s="4">
        <v>30</v>
      </c>
      <c r="W181" s="5">
        <v>5</v>
      </c>
      <c r="AB181" s="74">
        <v>27</v>
      </c>
      <c r="AC181" s="5">
        <v>5.166666666666667</v>
      </c>
      <c r="AH181" s="4">
        <v>30</v>
      </c>
      <c r="AI181" s="5">
        <v>5.3392857142857144</v>
      </c>
      <c r="AJ181" s="74">
        <v>24</v>
      </c>
      <c r="AK181" s="5">
        <v>4.5714285714285712</v>
      </c>
      <c r="AL181" s="4">
        <v>24</v>
      </c>
      <c r="AM181" s="5">
        <v>4.359375</v>
      </c>
      <c r="AN181" s="74">
        <v>24</v>
      </c>
      <c r="AO181" s="96">
        <v>5.3125</v>
      </c>
    </row>
    <row r="182" spans="1:41" ht="15" customHeight="1">
      <c r="A182" s="41">
        <v>2</v>
      </c>
      <c r="B182" s="40" t="s">
        <v>115</v>
      </c>
      <c r="C182" s="40"/>
      <c r="D182" s="21">
        <f>AVERAGE(K182,U182,AA182,AK182,AO182)</f>
        <v>5.3172321428571427</v>
      </c>
      <c r="E182" s="22">
        <f>SUM(J182,T182,Z182,AJ182,AN182)</f>
        <v>141</v>
      </c>
      <c r="F182" s="24"/>
      <c r="G182" s="25"/>
      <c r="H182" s="81">
        <v>15</v>
      </c>
      <c r="I182" s="25">
        <v>4.8099999999999996</v>
      </c>
      <c r="J182" s="24">
        <v>27</v>
      </c>
      <c r="K182" s="25">
        <v>4.3833333333333337</v>
      </c>
      <c r="L182" s="74">
        <v>24</v>
      </c>
      <c r="M182" s="5">
        <v>4.4666666666666668</v>
      </c>
      <c r="N182" s="4">
        <v>21</v>
      </c>
      <c r="O182" s="5">
        <v>4.25</v>
      </c>
      <c r="P182" s="74">
        <v>24</v>
      </c>
      <c r="Q182" s="5">
        <v>4.49</v>
      </c>
      <c r="T182" s="74">
        <v>27</v>
      </c>
      <c r="U182" s="5">
        <v>5.3166666666666664</v>
      </c>
      <c r="Z182" s="4">
        <v>30</v>
      </c>
      <c r="AA182" s="5">
        <v>5.8035714285714288</v>
      </c>
      <c r="AJ182" s="74">
        <v>27</v>
      </c>
      <c r="AK182" s="5">
        <v>5.4107142857142856</v>
      </c>
      <c r="AN182" s="74">
        <v>30</v>
      </c>
      <c r="AO182" s="96">
        <v>5.671875</v>
      </c>
    </row>
    <row r="183" spans="1:41" ht="15" customHeight="1">
      <c r="A183" s="41">
        <v>3</v>
      </c>
      <c r="B183" s="40" t="s">
        <v>112</v>
      </c>
      <c r="C183" s="40"/>
      <c r="D183" s="21">
        <f>AVERAGE(O183,Q183,S183,W183,Y183)</f>
        <v>5.1485833333333328</v>
      </c>
      <c r="E183" s="22">
        <f>SUM(N183,P183,R183,V183,X183)</f>
        <v>138</v>
      </c>
      <c r="F183" s="24"/>
      <c r="G183" s="25"/>
      <c r="H183" s="81">
        <v>24</v>
      </c>
      <c r="I183" s="25">
        <v>5.0999999999999996</v>
      </c>
      <c r="J183" s="24"/>
      <c r="K183" s="25"/>
      <c r="L183" s="74">
        <v>27</v>
      </c>
      <c r="M183" s="5">
        <v>4.6166666666666663</v>
      </c>
      <c r="N183" s="4">
        <v>27</v>
      </c>
      <c r="O183" s="5">
        <v>4.666666666666667</v>
      </c>
      <c r="P183" s="74">
        <v>27</v>
      </c>
      <c r="Q183" s="5">
        <v>4.84</v>
      </c>
      <c r="R183" s="4">
        <v>30</v>
      </c>
      <c r="S183" s="5">
        <v>5.078125</v>
      </c>
      <c r="V183" s="4">
        <v>27</v>
      </c>
      <c r="W183" s="5">
        <v>4.828125</v>
      </c>
      <c r="X183" s="74">
        <v>27</v>
      </c>
      <c r="Y183" s="5">
        <v>6.33</v>
      </c>
      <c r="AH183" s="4">
        <v>24</v>
      </c>
      <c r="AI183" s="5">
        <v>4.8392857142857144</v>
      </c>
      <c r="AJ183" s="74">
        <v>12</v>
      </c>
      <c r="AK183" s="5">
        <v>3</v>
      </c>
      <c r="AL183" s="4">
        <v>27</v>
      </c>
      <c r="AM183" s="5">
        <v>4.625</v>
      </c>
      <c r="AN183" s="74">
        <v>21</v>
      </c>
      <c r="AO183" s="96">
        <v>5.015625</v>
      </c>
    </row>
    <row r="184" spans="1:41" ht="15" customHeight="1">
      <c r="A184" s="41">
        <v>4</v>
      </c>
      <c r="B184" s="40" t="s">
        <v>340</v>
      </c>
      <c r="C184" s="40"/>
      <c r="D184" s="21">
        <f>AVERAGE(U184,AC184,AG184,AI184,AO184)</f>
        <v>5.1927083333333339</v>
      </c>
      <c r="E184" s="22">
        <f>SUM(T184,AB184,AF184,AH184,AN184)</f>
        <v>129</v>
      </c>
      <c r="F184" s="24"/>
      <c r="G184" s="25"/>
      <c r="H184" s="81"/>
      <c r="I184" s="25"/>
      <c r="J184" s="24"/>
      <c r="K184" s="25"/>
      <c r="T184" s="74">
        <v>21</v>
      </c>
      <c r="U184" s="5">
        <v>4.416666666666667</v>
      </c>
      <c r="AB184" s="74">
        <v>30</v>
      </c>
      <c r="AC184" s="5">
        <v>5.833333333333333</v>
      </c>
      <c r="AF184" s="74">
        <v>30</v>
      </c>
      <c r="AG184" s="5">
        <v>5.666666666666667</v>
      </c>
      <c r="AH184" s="4">
        <v>21</v>
      </c>
      <c r="AI184" s="5">
        <v>4.625</v>
      </c>
      <c r="AN184" s="74">
        <v>27</v>
      </c>
      <c r="AO184" s="96">
        <v>5.421875</v>
      </c>
    </row>
    <row r="185" spans="1:41" ht="15" customHeight="1">
      <c r="A185" s="41">
        <v>5</v>
      </c>
      <c r="B185" s="40" t="s">
        <v>282</v>
      </c>
      <c r="C185" s="40"/>
      <c r="D185" s="21">
        <f>AVERAGE(Q185,U185,Y185,AG185,AO185)</f>
        <v>5.0604166666666668</v>
      </c>
      <c r="E185" s="22">
        <f>SUM(P185,T185,X185,AF185,AN185)</f>
        <v>129</v>
      </c>
      <c r="F185" s="24"/>
      <c r="G185" s="25"/>
      <c r="H185" s="81"/>
      <c r="I185" s="25"/>
      <c r="J185" s="24"/>
      <c r="K185" s="25"/>
      <c r="P185" s="74">
        <v>30</v>
      </c>
      <c r="Q185" s="5">
        <v>5.0999999999999996</v>
      </c>
      <c r="T185" s="74">
        <v>24</v>
      </c>
      <c r="U185" s="5">
        <v>4.583333333333333</v>
      </c>
      <c r="X185" s="74">
        <v>30</v>
      </c>
      <c r="Y185" s="5">
        <v>6.6</v>
      </c>
      <c r="AF185" s="74">
        <v>27</v>
      </c>
      <c r="AG185" s="5">
        <v>4.05</v>
      </c>
      <c r="AN185" s="74">
        <v>18</v>
      </c>
      <c r="AO185" s="96">
        <v>4.96875</v>
      </c>
    </row>
    <row r="186" spans="1:41" ht="15" customHeight="1">
      <c r="A186" s="41">
        <v>6</v>
      </c>
      <c r="B186" s="40" t="s">
        <v>114</v>
      </c>
      <c r="C186" s="40"/>
      <c r="D186" s="21">
        <f>AVERAGE(K186,W186,Y186,AE186,AG186)</f>
        <v>3.883886904761904</v>
      </c>
      <c r="E186" s="22">
        <f>SUM(J186,V186,X186,AD186,AF186)</f>
        <v>129</v>
      </c>
      <c r="F186" s="24"/>
      <c r="G186" s="25"/>
      <c r="H186" s="81">
        <v>18</v>
      </c>
      <c r="I186" s="25">
        <v>4.84</v>
      </c>
      <c r="J186" s="24">
        <v>30</v>
      </c>
      <c r="K186" s="25">
        <v>4.4666666666666668</v>
      </c>
      <c r="N186" s="4">
        <v>12</v>
      </c>
      <c r="O186" s="5">
        <v>3.3</v>
      </c>
      <c r="T186" s="74">
        <v>18</v>
      </c>
      <c r="U186" s="5">
        <v>3.8833333333333333</v>
      </c>
      <c r="V186" s="4">
        <v>24</v>
      </c>
      <c r="W186" s="5">
        <v>3.265625</v>
      </c>
      <c r="X186" s="74">
        <v>24</v>
      </c>
      <c r="Y186" s="5">
        <v>4.93</v>
      </c>
      <c r="AD186" s="4">
        <v>30</v>
      </c>
      <c r="AE186" s="5">
        <v>3.8571428571428572</v>
      </c>
      <c r="AF186" s="74">
        <v>21</v>
      </c>
      <c r="AG186" s="5">
        <v>2.9</v>
      </c>
      <c r="AJ186" s="74">
        <v>9</v>
      </c>
      <c r="AK186" s="5">
        <v>2.9107142857142856</v>
      </c>
    </row>
    <row r="187" spans="1:41" ht="15" customHeight="1">
      <c r="A187" s="41">
        <v>7</v>
      </c>
      <c r="B187" s="40" t="s">
        <v>111</v>
      </c>
      <c r="C187" s="40"/>
      <c r="D187" s="21">
        <f>AVERAGE(I187,O187,S187,U187)</f>
        <v>4.9604166666666671</v>
      </c>
      <c r="E187" s="22">
        <f>SUM(H187,N187,R187,T187)</f>
        <v>108</v>
      </c>
      <c r="F187" s="24"/>
      <c r="G187" s="25"/>
      <c r="H187" s="81">
        <v>27</v>
      </c>
      <c r="I187" s="25">
        <v>5.0999999999999996</v>
      </c>
      <c r="J187" s="24"/>
      <c r="K187" s="25"/>
      <c r="N187" s="4">
        <v>24</v>
      </c>
      <c r="O187" s="5">
        <v>4.4666666666666668</v>
      </c>
      <c r="R187" s="4">
        <v>27</v>
      </c>
      <c r="S187" s="5">
        <v>4.875</v>
      </c>
      <c r="T187" s="74">
        <v>30</v>
      </c>
      <c r="U187" s="5">
        <v>5.4</v>
      </c>
    </row>
    <row r="188" spans="1:41" ht="15" customHeight="1">
      <c r="A188" s="41">
        <v>8</v>
      </c>
      <c r="B188" s="40" t="s">
        <v>199</v>
      </c>
      <c r="C188" s="40"/>
      <c r="D188" s="21">
        <f>AVERAGE(K188,O188,AG188,AK188,AO188)</f>
        <v>3.6536904761904765</v>
      </c>
      <c r="E188" s="22">
        <f>SUM(J188,N188,AF188,AJ188,AN188)</f>
        <v>84</v>
      </c>
      <c r="F188" s="24"/>
      <c r="G188" s="25"/>
      <c r="H188" s="81"/>
      <c r="I188" s="25"/>
      <c r="J188" s="24">
        <v>18</v>
      </c>
      <c r="K188" s="25">
        <v>3.6833333333333331</v>
      </c>
      <c r="N188" s="4">
        <v>18</v>
      </c>
      <c r="O188" s="5">
        <v>3.8333333333333335</v>
      </c>
      <c r="AF188" s="74">
        <v>18</v>
      </c>
      <c r="AG188" s="5">
        <v>2.6</v>
      </c>
      <c r="AJ188" s="74">
        <v>18</v>
      </c>
      <c r="AK188" s="5">
        <v>3.7142857142857144</v>
      </c>
      <c r="AN188" s="74">
        <v>12</v>
      </c>
      <c r="AO188" s="96">
        <v>4.4375</v>
      </c>
    </row>
    <row r="189" spans="1:41" ht="15" customHeight="1">
      <c r="A189" s="41">
        <v>9</v>
      </c>
      <c r="B189" s="40" t="s">
        <v>234</v>
      </c>
      <c r="C189" s="40"/>
      <c r="D189" s="21">
        <f>AVERAGE(M189,AK189)</f>
        <v>5.3035714285714288</v>
      </c>
      <c r="E189" s="22">
        <f>SUM(L189,AJ189)</f>
        <v>60</v>
      </c>
      <c r="F189" s="24"/>
      <c r="G189" s="25"/>
      <c r="H189" s="81"/>
      <c r="I189" s="25"/>
      <c r="J189" s="24"/>
      <c r="K189" s="25"/>
      <c r="L189" s="74">
        <v>30</v>
      </c>
      <c r="M189" s="5">
        <v>4.75</v>
      </c>
      <c r="AJ189" s="74">
        <v>30</v>
      </c>
      <c r="AK189" s="5">
        <v>5.8571428571428568</v>
      </c>
    </row>
    <row r="190" spans="1:41" ht="15" customHeight="1">
      <c r="A190" s="41">
        <v>10</v>
      </c>
      <c r="B190" s="40" t="s">
        <v>198</v>
      </c>
      <c r="C190" s="40"/>
      <c r="D190" s="21">
        <f>AVERAGE(K190,AI190,AK190,AO190)</f>
        <v>3.5883184523809524</v>
      </c>
      <c r="E190" s="22">
        <f>SUM(J190,AH190,AJ190,AN190)</f>
        <v>60</v>
      </c>
      <c r="F190" s="24"/>
      <c r="G190" s="25"/>
      <c r="H190" s="81"/>
      <c r="I190" s="25"/>
      <c r="J190" s="24">
        <v>21</v>
      </c>
      <c r="K190" s="25">
        <v>4.1166666666666663</v>
      </c>
      <c r="AH190" s="4">
        <v>15</v>
      </c>
      <c r="AI190" s="5">
        <v>2.8928571428571428</v>
      </c>
      <c r="AJ190" s="74">
        <v>15</v>
      </c>
      <c r="AK190" s="5">
        <v>3.5</v>
      </c>
      <c r="AN190" s="74">
        <v>9</v>
      </c>
      <c r="AO190" s="96">
        <v>3.84375</v>
      </c>
    </row>
    <row r="191" spans="1:41" ht="15" customHeight="1">
      <c r="A191" s="41">
        <v>11</v>
      </c>
      <c r="B191" s="40" t="s">
        <v>235</v>
      </c>
      <c r="C191" s="40"/>
      <c r="D191" s="21">
        <f>AVERAGE(M191,AI191,AK191)</f>
        <v>4.5011904761904766</v>
      </c>
      <c r="E191" s="22">
        <f>SUM(L191,AH191,AJ191)</f>
        <v>48</v>
      </c>
      <c r="F191" s="24"/>
      <c r="G191" s="25"/>
      <c r="H191" s="81"/>
      <c r="I191" s="25"/>
      <c r="J191" s="24"/>
      <c r="K191" s="25"/>
      <c r="L191" s="74">
        <v>21</v>
      </c>
      <c r="M191" s="5">
        <v>3.7166666666666668</v>
      </c>
      <c r="AH191" s="4">
        <v>27</v>
      </c>
      <c r="AI191" s="5">
        <v>5.2857142857142856</v>
      </c>
    </row>
    <row r="192" spans="1:41" ht="15" customHeight="1">
      <c r="A192" s="41">
        <v>12</v>
      </c>
      <c r="B192" s="40" t="s">
        <v>119</v>
      </c>
      <c r="C192" s="40"/>
      <c r="D192" s="21">
        <f>AVERAGE(I192,Q192,AG192,AI192,AK192)</f>
        <v>3.0877777777777777</v>
      </c>
      <c r="E192" s="22">
        <f>SUM(H192,P192,AF192,AH192,AJ192)</f>
        <v>48</v>
      </c>
      <c r="F192" s="24"/>
      <c r="G192" s="25"/>
      <c r="H192" s="81">
        <v>3</v>
      </c>
      <c r="I192" s="25">
        <v>2.59</v>
      </c>
      <c r="J192" s="24"/>
      <c r="K192" s="25"/>
      <c r="P192" s="74">
        <v>21</v>
      </c>
      <c r="Q192" s="5">
        <v>3.24</v>
      </c>
      <c r="AF192" s="74">
        <v>24</v>
      </c>
      <c r="AG192" s="5">
        <v>3.4333333333333331</v>
      </c>
    </row>
    <row r="193" spans="1:41" ht="15" customHeight="1">
      <c r="A193" s="41">
        <v>13</v>
      </c>
      <c r="B193" s="40" t="s">
        <v>113</v>
      </c>
      <c r="C193" s="40"/>
      <c r="D193" s="21">
        <f>AVERAGE(G193,I193,K193,M193,O193,Q193,S193,U193,W193,Y193,AA193,AC193,AE193,AG193,AI193,AK193)</f>
        <v>4.293333333333333</v>
      </c>
      <c r="E193" s="22">
        <f>SUM(F193,H193,J193,L193,N193,P193,R193,T193,V193,X193,Z193,AB193,AD193,AF193,AH193,AJ193)</f>
        <v>36</v>
      </c>
      <c r="F193" s="24"/>
      <c r="G193" s="25"/>
      <c r="H193" s="81">
        <v>21</v>
      </c>
      <c r="I193" s="25">
        <v>4.87</v>
      </c>
      <c r="J193" s="24"/>
      <c r="K193" s="25"/>
      <c r="N193" s="4">
        <v>15</v>
      </c>
      <c r="O193" s="5">
        <v>3.7166666666666668</v>
      </c>
    </row>
    <row r="194" spans="1:41" ht="15" customHeight="1">
      <c r="A194" s="41">
        <v>14</v>
      </c>
      <c r="B194" s="40" t="s">
        <v>410</v>
      </c>
      <c r="C194" s="40"/>
      <c r="D194" s="21">
        <f>AVERAGE(AI194,AO194)</f>
        <v>3.8783482142857144</v>
      </c>
      <c r="E194" s="22">
        <f>SUM(AH194,AN194)</f>
        <v>33</v>
      </c>
      <c r="F194" s="24"/>
      <c r="G194" s="25"/>
      <c r="H194" s="81"/>
      <c r="I194" s="25"/>
      <c r="J194" s="24"/>
      <c r="K194" s="25"/>
      <c r="AH194" s="4">
        <v>18</v>
      </c>
      <c r="AI194" s="5">
        <v>3.3035714285714284</v>
      </c>
      <c r="AN194" s="74">
        <v>15</v>
      </c>
      <c r="AO194" s="96">
        <v>4.453125</v>
      </c>
    </row>
    <row r="195" spans="1:41" ht="15" customHeight="1">
      <c r="A195" s="41">
        <v>15</v>
      </c>
      <c r="B195" s="40" t="s">
        <v>110</v>
      </c>
      <c r="C195" s="40"/>
      <c r="D195" s="21">
        <f>AVERAGE(G195,I195,K195,M195,O195,Q195,S195,U195,W195,Y195,AA195,AC195,AE195,AG195,AI195,AK195)</f>
        <v>5.46</v>
      </c>
      <c r="E195" s="22">
        <f>SUM(F195,H195,J195,L195,N195,P195,R195,T195,V195,X195,Z195,AB195,AD195,AF195,AH195,AJ195)</f>
        <v>30</v>
      </c>
      <c r="F195" s="24"/>
      <c r="G195" s="25"/>
      <c r="H195" s="81">
        <v>30</v>
      </c>
      <c r="I195" s="25">
        <v>5.46</v>
      </c>
      <c r="J195" s="24"/>
      <c r="K195" s="25"/>
    </row>
    <row r="196" spans="1:41" ht="15" customHeight="1">
      <c r="A196" s="41">
        <v>16</v>
      </c>
      <c r="B196" s="40" t="s">
        <v>419</v>
      </c>
      <c r="C196" s="40"/>
      <c r="D196" s="21">
        <f>AVERAGE(AM196,AO196)</f>
        <v>4.765625</v>
      </c>
      <c r="E196" s="22">
        <f>SUM(AL196,AN196)</f>
        <v>30</v>
      </c>
      <c r="F196" s="24"/>
      <c r="G196" s="25"/>
      <c r="H196" s="81"/>
      <c r="I196" s="25"/>
      <c r="J196" s="24"/>
      <c r="K196" s="25"/>
      <c r="AL196" s="4">
        <v>30</v>
      </c>
      <c r="AM196" s="5">
        <v>4.765625</v>
      </c>
    </row>
    <row r="197" spans="1:41" ht="15" customHeight="1">
      <c r="A197" s="41">
        <v>17</v>
      </c>
      <c r="B197" s="40" t="s">
        <v>296</v>
      </c>
      <c r="C197" s="40"/>
      <c r="D197" s="21">
        <f>AVERAGE(G197,I197,K197,M197,O197,Q197,S197,U197,W197,Y197,AA197,AC197,AE197,AG197,AI197,AK197)</f>
        <v>4.046875</v>
      </c>
      <c r="E197" s="22">
        <f>SUM(F197,H197,J197,L197,N197,P197,R197,T197,V197,X197,Z197,AB197,AD197,AF197,AH197,AJ197)</f>
        <v>21</v>
      </c>
      <c r="F197" s="24"/>
      <c r="G197" s="25"/>
      <c r="H197" s="81"/>
      <c r="I197" s="25"/>
      <c r="J197" s="24"/>
      <c r="K197" s="25"/>
      <c r="R197" s="4">
        <v>21</v>
      </c>
      <c r="S197" s="5">
        <v>4.046875</v>
      </c>
    </row>
    <row r="198" spans="1:41" ht="15" customHeight="1">
      <c r="A198" s="41">
        <v>18</v>
      </c>
      <c r="B198" s="40" t="s">
        <v>414</v>
      </c>
      <c r="C198" s="40"/>
      <c r="D198" s="21">
        <f>AVERAGE(AK198,AM198,AO198)</f>
        <v>3.9464285714285716</v>
      </c>
      <c r="E198" s="22">
        <f>SUM(AJ198,AL198,AN198)</f>
        <v>21</v>
      </c>
      <c r="F198" s="24"/>
      <c r="G198" s="25"/>
      <c r="H198" s="81"/>
      <c r="I198" s="25"/>
      <c r="J198" s="24"/>
      <c r="K198" s="25"/>
      <c r="AJ198" s="74">
        <v>21</v>
      </c>
      <c r="AK198" s="5">
        <v>3.9464285714285716</v>
      </c>
    </row>
    <row r="199" spans="1:41" ht="15" customHeight="1">
      <c r="A199" s="41">
        <v>19</v>
      </c>
      <c r="B199" s="40" t="s">
        <v>348</v>
      </c>
      <c r="C199" s="40"/>
      <c r="D199" s="21">
        <f>AVERAGE(W199,Y199,AA199,AC199,AE199,AG199,AI199,AK199)</f>
        <v>2.671875</v>
      </c>
      <c r="E199" s="22">
        <f>SUM(V199,X199,Z199,AB199,AD199,AF199,AH199,AJ199)</f>
        <v>21</v>
      </c>
      <c r="F199" s="24"/>
      <c r="G199" s="25"/>
      <c r="H199" s="81"/>
      <c r="I199" s="25"/>
      <c r="J199" s="24"/>
      <c r="K199" s="25"/>
      <c r="V199" s="4">
        <v>21</v>
      </c>
      <c r="W199" s="5">
        <v>2.671875</v>
      </c>
    </row>
    <row r="200" spans="1:41" ht="15" customHeight="1">
      <c r="A200" s="41">
        <v>20</v>
      </c>
      <c r="B200" s="40" t="s">
        <v>420</v>
      </c>
      <c r="C200" s="40"/>
      <c r="D200" s="21">
        <f>AVERAGE(AM200,AO200)</f>
        <v>0.90625</v>
      </c>
      <c r="E200" s="22">
        <f>SUM(AL200,AN200)</f>
        <v>21</v>
      </c>
      <c r="F200" s="24"/>
      <c r="G200" s="25"/>
      <c r="H200" s="81"/>
      <c r="I200" s="25"/>
      <c r="J200" s="24"/>
      <c r="K200" s="25"/>
      <c r="AL200" s="4">
        <v>21</v>
      </c>
      <c r="AM200" s="5">
        <v>0.90625</v>
      </c>
    </row>
    <row r="201" spans="1:41" ht="15" customHeight="1">
      <c r="A201" s="41">
        <v>21</v>
      </c>
      <c r="B201" s="40" t="s">
        <v>116</v>
      </c>
      <c r="C201" s="40"/>
      <c r="D201" s="21">
        <f>AVERAGE(G201,I201,K201,M201,O201,Q201,S201,U201,W201,Y201,AA201,AC201,AE201,AG201,AI201,AK201)</f>
        <v>4.21</v>
      </c>
      <c r="E201" s="22">
        <f>SUM(F201,H201,J201,L201,N201,P201,R201,T201,V201,X201,Z201,AB201,AD201,AF201,AH201,AJ201)</f>
        <v>12</v>
      </c>
      <c r="F201" s="24"/>
      <c r="G201" s="25"/>
      <c r="H201" s="81">
        <v>12</v>
      </c>
      <c r="I201" s="25">
        <v>4.21</v>
      </c>
      <c r="J201" s="24"/>
      <c r="K201" s="25"/>
    </row>
    <row r="202" spans="1:41" ht="15" customHeight="1">
      <c r="A202" s="41">
        <v>22</v>
      </c>
      <c r="B202" s="40" t="s">
        <v>117</v>
      </c>
      <c r="C202" s="40"/>
      <c r="D202" s="21">
        <f>AVERAGE(G202,I202,K202,M202,O202,Q202,S202,U202,W202,Y202,AA202,AC202,AE202,AG202,AI202,AK202)</f>
        <v>3.69</v>
      </c>
      <c r="E202" s="22">
        <f>SUM(F202,H202,J202,L202,N202,P202,R202,T202,V202,X202,Z202,AB202,AD202,AF202,AH202,AJ202)</f>
        <v>9</v>
      </c>
      <c r="F202" s="24"/>
      <c r="G202" s="25"/>
      <c r="H202" s="81">
        <v>9</v>
      </c>
      <c r="I202" s="25">
        <v>3.69</v>
      </c>
      <c r="J202" s="24"/>
      <c r="K202" s="25"/>
    </row>
    <row r="203" spans="1:41" ht="15" customHeight="1">
      <c r="A203" s="41">
        <v>23</v>
      </c>
      <c r="B203" s="40" t="s">
        <v>258</v>
      </c>
      <c r="C203" s="40"/>
      <c r="D203" s="21">
        <f>AVERAGE(G203,I203,K203,M203,O203,Q203,S203,U203,W203,Y203,AA203,AC203,AE203,AG203,AI203,AK203)</f>
        <v>3.3</v>
      </c>
      <c r="E203" s="22">
        <f>SUM(F203,H203,J203,L203,N203,P203,R203,T203,V203,X203,Z203,AB203,AD203,AF203,AH203,AJ203)</f>
        <v>9</v>
      </c>
      <c r="F203" s="24"/>
      <c r="G203" s="25"/>
      <c r="H203" s="81"/>
      <c r="I203" s="25"/>
      <c r="J203" s="24"/>
      <c r="K203" s="25"/>
      <c r="N203" s="4">
        <v>9</v>
      </c>
      <c r="O203" s="5">
        <v>3.3</v>
      </c>
    </row>
    <row r="204" spans="1:41" ht="15" customHeight="1">
      <c r="A204" s="41">
        <v>24</v>
      </c>
      <c r="B204" s="40" t="s">
        <v>118</v>
      </c>
      <c r="C204" s="40"/>
      <c r="D204" s="21">
        <f>AVERAGE(G204,I204,K204,M204,O204,Q204,S204,U204,W204,Y204,AA204,AC204,AE204,AG204,AI204,AK204)</f>
        <v>2.94</v>
      </c>
      <c r="E204" s="22">
        <f>SUM(F204,H204,J204,L204,N204,P204,R204,T204,V204,X204,Z204,AB204,AD204,AF204,AH204,AJ204)</f>
        <v>6</v>
      </c>
      <c r="F204" s="24"/>
      <c r="G204" s="25"/>
      <c r="H204" s="81">
        <v>6</v>
      </c>
      <c r="I204" s="25">
        <v>2.94</v>
      </c>
      <c r="J204" s="24"/>
      <c r="K204" s="25"/>
    </row>
    <row r="205" spans="1:41" ht="15" customHeight="1">
      <c r="A205" s="41"/>
      <c r="B205" s="40"/>
      <c r="C205" s="40"/>
      <c r="D205" s="21">
        <f>AVERAGE(G205,I205,K205,M205,O205,Q205,S205,U205,W205,Y205,AA205,AC205,AE205,AG205,AI205,AK205,AM205,AO205)</f>
        <v>0</v>
      </c>
      <c r="E205" s="22">
        <f>SUM(F205,H205,J205,L205,N205,P205,R205,T205,V205,X205,Z205,AB205,AD205,AF205,AH205,AJ205,AL205,AN205)</f>
        <v>0</v>
      </c>
      <c r="F205" s="24"/>
      <c r="G205" s="25">
        <v>0</v>
      </c>
      <c r="H205" s="81"/>
      <c r="I205" s="25"/>
      <c r="J205" s="24"/>
      <c r="K205" s="25"/>
    </row>
    <row r="206" spans="1:41" s="7" customFormat="1" ht="15" customHeight="1" thickBot="1">
      <c r="A206" s="46"/>
      <c r="B206" s="47"/>
      <c r="C206" s="47"/>
      <c r="D206" s="28"/>
      <c r="E206" s="29"/>
      <c r="F206" s="31"/>
      <c r="G206" s="32"/>
      <c r="H206" s="82"/>
      <c r="I206" s="32"/>
      <c r="J206" s="31"/>
      <c r="K206" s="32"/>
      <c r="L206" s="76"/>
      <c r="M206" s="10"/>
      <c r="N206" s="9"/>
      <c r="O206" s="10"/>
      <c r="P206" s="76"/>
      <c r="Q206" s="10"/>
      <c r="R206" s="9"/>
      <c r="S206" s="10"/>
      <c r="T206" s="76"/>
      <c r="U206" s="10"/>
      <c r="V206" s="9"/>
      <c r="W206" s="10"/>
      <c r="X206" s="76"/>
      <c r="Y206" s="10"/>
      <c r="Z206" s="9"/>
      <c r="AA206" s="10"/>
      <c r="AB206" s="76"/>
      <c r="AC206" s="10"/>
      <c r="AD206" s="9"/>
      <c r="AE206" s="10"/>
      <c r="AF206" s="76"/>
      <c r="AG206" s="10"/>
      <c r="AH206" s="9"/>
      <c r="AI206" s="10"/>
      <c r="AJ206" s="76"/>
      <c r="AK206" s="10"/>
      <c r="AL206" s="9"/>
      <c r="AM206" s="10"/>
      <c r="AN206" s="76"/>
      <c r="AO206" s="98"/>
    </row>
    <row r="207" spans="1:41" ht="15" customHeight="1" thickTop="1">
      <c r="A207" s="41">
        <v>1</v>
      </c>
      <c r="B207" s="40" t="s">
        <v>120</v>
      </c>
      <c r="C207" s="40"/>
      <c r="D207" s="21">
        <f>AVERAGE(I207,K207,Q207,W207,Y207)</f>
        <v>8.2603333333333335</v>
      </c>
      <c r="E207" s="22">
        <f>SUM(H207,J207,P207,V207,X207)</f>
        <v>150</v>
      </c>
      <c r="F207" s="24"/>
      <c r="G207" s="25"/>
      <c r="H207" s="81">
        <v>30</v>
      </c>
      <c r="I207" s="25">
        <v>8.5</v>
      </c>
      <c r="J207" s="24">
        <v>30</v>
      </c>
      <c r="K207" s="25">
        <v>7.8666666666666663</v>
      </c>
      <c r="L207" s="74">
        <v>30</v>
      </c>
      <c r="M207" s="5">
        <v>7.7833333333333332</v>
      </c>
      <c r="N207" s="4">
        <v>30</v>
      </c>
      <c r="O207" s="5">
        <v>7.3166666666666664</v>
      </c>
      <c r="P207" s="74">
        <v>30</v>
      </c>
      <c r="Q207" s="5">
        <v>8.39</v>
      </c>
      <c r="T207" s="74">
        <v>30</v>
      </c>
      <c r="U207" s="5">
        <v>7.833333333333333</v>
      </c>
      <c r="V207" s="4">
        <v>30</v>
      </c>
      <c r="W207" s="5">
        <v>7.875</v>
      </c>
      <c r="X207" s="74">
        <v>30</v>
      </c>
      <c r="Y207" s="5">
        <v>8.67</v>
      </c>
      <c r="AN207" s="74">
        <v>30</v>
      </c>
      <c r="AO207" s="96">
        <v>7.6875</v>
      </c>
    </row>
    <row r="208" spans="1:41" ht="15" customHeight="1">
      <c r="A208" s="41">
        <v>2</v>
      </c>
      <c r="B208" s="40" t="s">
        <v>125</v>
      </c>
      <c r="C208" s="40"/>
      <c r="D208" s="21">
        <f>AVERAGE(Y208,AA208,AI208,AK208,AM208)</f>
        <v>7.4115892857142853</v>
      </c>
      <c r="E208" s="22">
        <f>SUM(X208,Z208,AH208,AJ208,AL208)</f>
        <v>147</v>
      </c>
      <c r="F208" s="24"/>
      <c r="G208" s="25"/>
      <c r="H208" s="81">
        <v>12</v>
      </c>
      <c r="I208" s="25">
        <v>6.41</v>
      </c>
      <c r="J208" s="24"/>
      <c r="K208" s="25"/>
      <c r="L208" s="74">
        <v>24</v>
      </c>
      <c r="M208" s="5">
        <v>6.6</v>
      </c>
      <c r="N208" s="4">
        <v>27</v>
      </c>
      <c r="O208" s="5">
        <v>6.9333333333333336</v>
      </c>
      <c r="P208" s="74">
        <v>27</v>
      </c>
      <c r="Q208" s="5">
        <v>7.37</v>
      </c>
      <c r="R208" s="4">
        <v>21</v>
      </c>
      <c r="S208" s="5">
        <v>6.28125</v>
      </c>
      <c r="T208" s="74">
        <v>27</v>
      </c>
      <c r="U208" s="5">
        <v>7.5</v>
      </c>
      <c r="V208" s="4">
        <v>24</v>
      </c>
      <c r="W208" s="5">
        <v>7.0625</v>
      </c>
      <c r="X208" s="74">
        <v>27</v>
      </c>
      <c r="Y208" s="5">
        <v>8.52</v>
      </c>
      <c r="Z208" s="4">
        <v>30</v>
      </c>
      <c r="AA208" s="5">
        <v>6.8214285714285712</v>
      </c>
      <c r="AH208" s="4">
        <v>30</v>
      </c>
      <c r="AI208" s="5">
        <v>7.4464285714285712</v>
      </c>
      <c r="AJ208" s="74">
        <v>30</v>
      </c>
      <c r="AK208" s="5">
        <v>6.7857142857142856</v>
      </c>
      <c r="AL208" s="4">
        <v>30</v>
      </c>
      <c r="AM208" s="5">
        <v>7.484375</v>
      </c>
      <c r="AN208" s="74">
        <v>27</v>
      </c>
      <c r="AO208" s="96">
        <v>7.109375</v>
      </c>
    </row>
    <row r="209" spans="1:41" ht="15" customHeight="1">
      <c r="A209" s="41">
        <v>3</v>
      </c>
      <c r="B209" s="40" t="s">
        <v>122</v>
      </c>
      <c r="C209" s="40"/>
      <c r="D209" s="21">
        <f>AVERAGE(I209,M209,AC209,AG209,AO209)</f>
        <v>6.7828333333333335</v>
      </c>
      <c r="E209" s="22">
        <f>SUM(H209,L209,AB209,AF209,AN209)</f>
        <v>132</v>
      </c>
      <c r="F209" s="24"/>
      <c r="G209" s="25"/>
      <c r="H209" s="81">
        <v>24</v>
      </c>
      <c r="I209" s="25">
        <v>6.76</v>
      </c>
      <c r="J209" s="24">
        <v>18</v>
      </c>
      <c r="K209" s="25">
        <v>6.35</v>
      </c>
      <c r="L209" s="74">
        <v>27</v>
      </c>
      <c r="M209" s="5">
        <v>6.7166666666666668</v>
      </c>
      <c r="N209" s="4">
        <v>12</v>
      </c>
      <c r="O209" s="5">
        <v>6.083333333333333</v>
      </c>
      <c r="P209" s="74">
        <v>18</v>
      </c>
      <c r="Q209" s="5">
        <v>6.71</v>
      </c>
      <c r="R209" s="4">
        <v>15</v>
      </c>
      <c r="S209" s="5">
        <v>5.90625</v>
      </c>
      <c r="T209" s="74">
        <v>21</v>
      </c>
      <c r="U209" s="5">
        <v>6.6</v>
      </c>
      <c r="X209" s="74">
        <v>21</v>
      </c>
      <c r="Y209" s="5">
        <v>7.48</v>
      </c>
      <c r="AB209" s="74">
        <v>30</v>
      </c>
      <c r="AC209" s="5">
        <v>7.1833333333333336</v>
      </c>
      <c r="AD209" s="4">
        <v>18</v>
      </c>
      <c r="AE209" s="5">
        <v>6.2678571428571432</v>
      </c>
      <c r="AF209" s="74">
        <v>27</v>
      </c>
      <c r="AG209" s="5">
        <v>6.3166666666666664</v>
      </c>
      <c r="AH209" s="4">
        <v>18</v>
      </c>
      <c r="AI209" s="5">
        <v>5.7678571428571432</v>
      </c>
      <c r="AJ209" s="74">
        <v>24</v>
      </c>
      <c r="AK209" s="5">
        <v>6.0714285714285712</v>
      </c>
      <c r="AL209" s="4">
        <v>24</v>
      </c>
      <c r="AM209" s="5">
        <v>6.109375</v>
      </c>
      <c r="AN209" s="74">
        <v>24</v>
      </c>
      <c r="AO209" s="96">
        <v>6.9375</v>
      </c>
    </row>
    <row r="210" spans="1:41" ht="15" customHeight="1">
      <c r="A210" s="41">
        <v>4</v>
      </c>
      <c r="B210" s="40" t="s">
        <v>200</v>
      </c>
      <c r="C210" s="40"/>
      <c r="D210" s="21">
        <f>AVERAGE(K210,S210,AE210,AK210,AO210)</f>
        <v>6.5484523809523809</v>
      </c>
      <c r="E210" s="22">
        <f>SUM(J210,R210,AD210,AJ210,AN210)</f>
        <v>126</v>
      </c>
      <c r="F210" s="24"/>
      <c r="G210" s="25"/>
      <c r="H210" s="81"/>
      <c r="I210" s="25"/>
      <c r="J210" s="24">
        <v>24</v>
      </c>
      <c r="K210" s="25">
        <v>6.7333333333333334</v>
      </c>
      <c r="R210" s="4">
        <v>24</v>
      </c>
      <c r="S210" s="5">
        <v>6.453125</v>
      </c>
      <c r="X210" s="74">
        <v>18</v>
      </c>
      <c r="Y210" s="5">
        <v>7.47</v>
      </c>
      <c r="AD210" s="4">
        <v>30</v>
      </c>
      <c r="AE210" s="5">
        <v>6.5535714285714288</v>
      </c>
      <c r="AJ210" s="74">
        <v>27</v>
      </c>
      <c r="AK210" s="5">
        <v>6.6428571428571432</v>
      </c>
      <c r="AN210" s="74">
        <v>21</v>
      </c>
      <c r="AO210" s="96">
        <v>6.359375</v>
      </c>
    </row>
    <row r="211" spans="1:41" ht="15" customHeight="1">
      <c r="A211" s="41">
        <v>5</v>
      </c>
      <c r="B211" s="40" t="s">
        <v>10</v>
      </c>
      <c r="C211" s="40"/>
      <c r="D211" s="21">
        <f>AVERAGE(G211,O211,S211,AA211,AE211)</f>
        <v>6.4259821428571424</v>
      </c>
      <c r="E211" s="22">
        <f>SUM(F211,N211,R211,Z211,AD211)</f>
        <v>120</v>
      </c>
      <c r="F211" s="24">
        <v>24</v>
      </c>
      <c r="G211" s="25">
        <v>6.1875</v>
      </c>
      <c r="H211" s="81">
        <v>15</v>
      </c>
      <c r="I211" s="25">
        <v>6.51</v>
      </c>
      <c r="J211" s="24">
        <v>12</v>
      </c>
      <c r="K211" s="25">
        <v>6</v>
      </c>
      <c r="L211" s="74">
        <v>21</v>
      </c>
      <c r="M211" s="5">
        <v>6.05</v>
      </c>
      <c r="N211" s="4">
        <v>21</v>
      </c>
      <c r="O211" s="5">
        <v>6.65</v>
      </c>
      <c r="R211" s="4">
        <v>30</v>
      </c>
      <c r="S211" s="5">
        <v>6.828125</v>
      </c>
      <c r="T211" s="74">
        <v>0</v>
      </c>
      <c r="U211" s="5">
        <v>5.8166666666666664</v>
      </c>
      <c r="V211" s="4">
        <v>12</v>
      </c>
      <c r="W211" s="5">
        <v>5.953125</v>
      </c>
      <c r="Z211" s="4">
        <v>21</v>
      </c>
      <c r="AA211" s="5">
        <v>6.0535714285714288</v>
      </c>
      <c r="AB211" s="74">
        <v>21</v>
      </c>
      <c r="AC211" s="5">
        <v>6.05</v>
      </c>
      <c r="AD211" s="4">
        <v>24</v>
      </c>
      <c r="AE211" s="5">
        <v>6.4107142857142856</v>
      </c>
      <c r="AF211" s="74">
        <v>6</v>
      </c>
      <c r="AG211" s="5">
        <v>5.3166666666666664</v>
      </c>
      <c r="AH211" s="4">
        <v>15</v>
      </c>
      <c r="AI211" s="5">
        <v>5.6071428571428568</v>
      </c>
      <c r="AJ211" s="74">
        <v>21</v>
      </c>
      <c r="AK211" s="5">
        <v>5.7142857142857144</v>
      </c>
      <c r="AL211" s="4">
        <v>21</v>
      </c>
      <c r="AM211" s="5">
        <v>5.203125</v>
      </c>
      <c r="AN211" s="74">
        <v>0</v>
      </c>
      <c r="AO211" s="96">
        <v>4.609375</v>
      </c>
    </row>
    <row r="212" spans="1:41" ht="15" customHeight="1">
      <c r="A212" s="41">
        <v>6</v>
      </c>
      <c r="B212" s="40" t="s">
        <v>131</v>
      </c>
      <c r="C212" s="40"/>
      <c r="D212" s="21">
        <f>AVERAGE(U212,W212,AA212,AI212,AM212)</f>
        <v>6.3313392857142858</v>
      </c>
      <c r="E212" s="22">
        <f>SUM(T212,V212,Z212,AH212,AL212)</f>
        <v>120</v>
      </c>
      <c r="F212" s="24"/>
      <c r="G212" s="25"/>
      <c r="H212" s="81">
        <v>0</v>
      </c>
      <c r="I212" s="25">
        <v>5.84</v>
      </c>
      <c r="J212" s="24">
        <v>3</v>
      </c>
      <c r="K212" s="25">
        <v>5.65</v>
      </c>
      <c r="L212" s="74">
        <v>15</v>
      </c>
      <c r="M212" s="5">
        <v>5.9666666666666668</v>
      </c>
      <c r="T212" s="74">
        <v>24</v>
      </c>
      <c r="U212" s="5">
        <v>6.65</v>
      </c>
      <c r="V212" s="4">
        <v>18</v>
      </c>
      <c r="W212" s="5">
        <v>6.328125</v>
      </c>
      <c r="X212" s="74">
        <v>0</v>
      </c>
      <c r="Y212" s="5">
        <v>6.72</v>
      </c>
      <c r="Z212" s="4">
        <v>24</v>
      </c>
      <c r="AA212" s="5">
        <v>6.1964285714285712</v>
      </c>
      <c r="AH212" s="4">
        <v>27</v>
      </c>
      <c r="AI212" s="5">
        <v>5.9821428571428568</v>
      </c>
      <c r="AL212" s="4">
        <v>27</v>
      </c>
      <c r="AM212" s="5">
        <v>6.5</v>
      </c>
      <c r="AN212" s="74">
        <v>18</v>
      </c>
      <c r="AO212" s="96">
        <v>6.3125</v>
      </c>
    </row>
    <row r="213" spans="1:41" ht="15" customHeight="1">
      <c r="A213" s="41">
        <v>7</v>
      </c>
      <c r="B213" s="40" t="s">
        <v>130</v>
      </c>
      <c r="C213" s="40"/>
      <c r="D213" s="21">
        <f>AVERAGE(Q213,W213,AC213,AE213,AI213)</f>
        <v>6.4342083333333333</v>
      </c>
      <c r="E213" s="22">
        <f>SUM(P213,V213,AB213,AD213,AH213)</f>
        <v>114</v>
      </c>
      <c r="F213" s="24"/>
      <c r="G213" s="25"/>
      <c r="H213" s="81">
        <v>0</v>
      </c>
      <c r="I213" s="25">
        <v>6.1</v>
      </c>
      <c r="J213" s="24">
        <v>6</v>
      </c>
      <c r="K213" s="25">
        <v>5.7833333333333332</v>
      </c>
      <c r="L213" s="74">
        <v>12</v>
      </c>
      <c r="M213" s="5">
        <v>5.9333333333333336</v>
      </c>
      <c r="N213" s="4">
        <v>15</v>
      </c>
      <c r="O213" s="5">
        <v>6.2333333333333334</v>
      </c>
      <c r="P213" s="74">
        <v>24</v>
      </c>
      <c r="Q213" s="5">
        <v>6.77</v>
      </c>
      <c r="R213" s="4">
        <v>6</v>
      </c>
      <c r="S213" s="5">
        <v>5.609375</v>
      </c>
      <c r="T213" s="74">
        <v>12</v>
      </c>
      <c r="U213" s="5">
        <v>6.333333333333333</v>
      </c>
      <c r="V213" s="4">
        <v>21</v>
      </c>
      <c r="W213" s="5">
        <v>6.609375</v>
      </c>
      <c r="X213" s="74">
        <v>15</v>
      </c>
      <c r="Y213" s="5">
        <v>7.35</v>
      </c>
      <c r="AB213" s="74">
        <v>27</v>
      </c>
      <c r="AC213" s="5">
        <v>6.666666666666667</v>
      </c>
      <c r="AD213" s="4">
        <v>21</v>
      </c>
      <c r="AE213" s="5">
        <v>6.3571428571428568</v>
      </c>
      <c r="AH213" s="4">
        <v>21</v>
      </c>
      <c r="AI213" s="5">
        <v>5.7678571428571432</v>
      </c>
      <c r="AJ213" s="74">
        <v>18</v>
      </c>
      <c r="AK213" s="5">
        <v>5.5</v>
      </c>
      <c r="AL213" s="4">
        <v>18</v>
      </c>
      <c r="AM213" s="5">
        <v>5.109375</v>
      </c>
      <c r="AN213" s="74">
        <v>6</v>
      </c>
      <c r="AO213" s="96">
        <v>5.703125</v>
      </c>
    </row>
    <row r="214" spans="1:41" ht="15" customHeight="1">
      <c r="A214" s="41">
        <v>8</v>
      </c>
      <c r="B214" s="40" t="s">
        <v>298</v>
      </c>
      <c r="C214" s="40"/>
      <c r="D214" s="21">
        <f>AVERAGE(S214,U214,AA214,AE214,AG214)</f>
        <v>6.0194047619047621</v>
      </c>
      <c r="E214" s="22">
        <f>SUM(R214,T214,Z214,AD214,AF214)</f>
        <v>87</v>
      </c>
      <c r="F214" s="24"/>
      <c r="G214" s="25"/>
      <c r="H214" s="81"/>
      <c r="I214" s="25"/>
      <c r="J214" s="24"/>
      <c r="K214" s="25"/>
      <c r="R214" s="4">
        <v>18</v>
      </c>
      <c r="S214" s="5">
        <v>5.9375</v>
      </c>
      <c r="T214" s="74">
        <v>18</v>
      </c>
      <c r="U214" s="5">
        <v>6.5333333333333332</v>
      </c>
      <c r="Z214" s="4">
        <v>18</v>
      </c>
      <c r="AA214" s="5">
        <v>5.7678571428571432</v>
      </c>
      <c r="AD214" s="4">
        <v>15</v>
      </c>
      <c r="AE214" s="5">
        <v>6.125</v>
      </c>
      <c r="AF214" s="74">
        <v>18</v>
      </c>
      <c r="AG214" s="5">
        <v>5.7333333333333334</v>
      </c>
    </row>
    <row r="215" spans="1:41" ht="15" customHeight="1">
      <c r="A215" s="41">
        <v>9</v>
      </c>
      <c r="B215" s="40" t="s">
        <v>121</v>
      </c>
      <c r="C215" s="40"/>
      <c r="D215" s="21">
        <f>AVERAGE(I215,K215,Y215)</f>
        <v>7.3766666666666678</v>
      </c>
      <c r="E215" s="22">
        <f>SUM(H215,J215,X215)</f>
        <v>78</v>
      </c>
      <c r="F215" s="24"/>
      <c r="G215" s="25"/>
      <c r="H215" s="81">
        <v>27</v>
      </c>
      <c r="I215" s="25">
        <v>6.93</v>
      </c>
      <c r="J215" s="24">
        <v>27</v>
      </c>
      <c r="K215" s="25">
        <v>6.9</v>
      </c>
      <c r="X215" s="74">
        <v>24</v>
      </c>
      <c r="Y215" s="5">
        <v>8.3000000000000007</v>
      </c>
    </row>
    <row r="216" spans="1:41" ht="15" customHeight="1">
      <c r="A216" s="41">
        <v>10</v>
      </c>
      <c r="B216" s="40" t="s">
        <v>34</v>
      </c>
      <c r="C216" s="40"/>
      <c r="D216" s="21">
        <f>AVERAGE(G216,W216,AA216,AK216,AO216)</f>
        <v>5.6946428571428571</v>
      </c>
      <c r="E216" s="22">
        <f>SUM(F216,V216,Z216,AJ216,AN216)</f>
        <v>69</v>
      </c>
      <c r="F216" s="24">
        <v>21</v>
      </c>
      <c r="G216" s="25">
        <v>5.8125</v>
      </c>
      <c r="H216" s="81">
        <v>0</v>
      </c>
      <c r="I216" s="25">
        <v>5.9</v>
      </c>
      <c r="J216" s="24">
        <v>0</v>
      </c>
      <c r="K216" s="25">
        <v>4.2166666666666668</v>
      </c>
      <c r="N216" s="4">
        <v>6</v>
      </c>
      <c r="O216" s="5">
        <v>5.7166666666666668</v>
      </c>
      <c r="T216" s="74">
        <v>6</v>
      </c>
      <c r="U216" s="5">
        <v>5.916666666666667</v>
      </c>
      <c r="V216" s="4">
        <v>15</v>
      </c>
      <c r="W216" s="5">
        <v>6.234375</v>
      </c>
      <c r="Z216" s="4">
        <v>12</v>
      </c>
      <c r="AA216" s="5">
        <v>5.4642857142857144</v>
      </c>
      <c r="AF216" s="74">
        <v>0</v>
      </c>
      <c r="AG216" s="5">
        <v>5.2166666666666668</v>
      </c>
      <c r="AJ216" s="74">
        <v>12</v>
      </c>
      <c r="AK216" s="5">
        <v>5.1964285714285712</v>
      </c>
      <c r="AN216" s="74">
        <v>9</v>
      </c>
      <c r="AO216" s="96">
        <v>5.765625</v>
      </c>
    </row>
    <row r="217" spans="1:41" ht="15" customHeight="1">
      <c r="A217" s="41">
        <v>11</v>
      </c>
      <c r="B217" s="40" t="s">
        <v>201</v>
      </c>
      <c r="C217" s="40"/>
      <c r="D217" s="21">
        <f>AVERAGE(K217,AC217,AG217)</f>
        <v>6.2166666666666659</v>
      </c>
      <c r="E217" s="22">
        <f>SUM(J217,AB217,AF217)</f>
        <v>66</v>
      </c>
      <c r="F217" s="24"/>
      <c r="G217" s="25"/>
      <c r="H217" s="81"/>
      <c r="I217" s="25"/>
      <c r="J217" s="24">
        <v>21</v>
      </c>
      <c r="K217" s="25">
        <v>6.5166666666666666</v>
      </c>
      <c r="AB217" s="74">
        <v>24</v>
      </c>
      <c r="AC217" s="5">
        <v>6.35</v>
      </c>
      <c r="AF217" s="74">
        <v>21</v>
      </c>
      <c r="AG217" s="5">
        <v>5.7833333333333332</v>
      </c>
    </row>
    <row r="218" spans="1:41" ht="15" customHeight="1">
      <c r="A218" s="41">
        <v>12</v>
      </c>
      <c r="B218" s="40" t="s">
        <v>129</v>
      </c>
      <c r="C218" s="40"/>
      <c r="D218" s="21">
        <f>AVERAGE(K218,Q218,S218,Y218,AG218,AI218,AK218)</f>
        <v>6.2325833333333325</v>
      </c>
      <c r="E218" s="22">
        <f>SUM(J218,P218,R218,X218,AF218)</f>
        <v>63</v>
      </c>
      <c r="F218" s="24"/>
      <c r="G218" s="25"/>
      <c r="H218" s="81">
        <v>0</v>
      </c>
      <c r="I218" s="25">
        <v>6.17</v>
      </c>
      <c r="J218" s="24">
        <v>9</v>
      </c>
      <c r="K218" s="25">
        <v>5.9833333333333334</v>
      </c>
      <c r="L218" s="74">
        <v>6</v>
      </c>
      <c r="M218" s="5">
        <v>5.45</v>
      </c>
      <c r="P218" s="74">
        <v>21</v>
      </c>
      <c r="Q218" s="5">
        <v>6.74</v>
      </c>
      <c r="R218" s="4">
        <v>9</v>
      </c>
      <c r="S218" s="5">
        <v>5.65625</v>
      </c>
      <c r="T218" s="74">
        <v>0</v>
      </c>
      <c r="U218" s="5">
        <v>5.15</v>
      </c>
      <c r="X218" s="74">
        <v>9</v>
      </c>
      <c r="Y218" s="5">
        <v>7.1</v>
      </c>
      <c r="AF218" s="74">
        <v>15</v>
      </c>
      <c r="AG218" s="5">
        <v>5.6833333333333336</v>
      </c>
    </row>
    <row r="219" spans="1:41" ht="15" customHeight="1">
      <c r="A219" s="41">
        <v>13</v>
      </c>
      <c r="B219" s="40" t="s">
        <v>127</v>
      </c>
      <c r="C219" s="40"/>
      <c r="D219" s="21">
        <f>AVERAGE(I219,AE219,AI219)</f>
        <v>6.2414285714285711</v>
      </c>
      <c r="E219" s="22">
        <f>SUM(H219,AD219,AH219)</f>
        <v>57</v>
      </c>
      <c r="F219" s="24"/>
      <c r="G219" s="25"/>
      <c r="H219" s="81">
        <v>6</v>
      </c>
      <c r="I219" s="25">
        <v>6.26</v>
      </c>
      <c r="J219" s="24"/>
      <c r="K219" s="25"/>
      <c r="AD219" s="4">
        <v>27</v>
      </c>
      <c r="AE219" s="5">
        <v>6.5</v>
      </c>
      <c r="AH219" s="4">
        <v>24</v>
      </c>
      <c r="AI219" s="5">
        <v>5.9642857142857144</v>
      </c>
    </row>
    <row r="220" spans="1:41" ht="15" customHeight="1">
      <c r="A220" s="41">
        <v>14</v>
      </c>
      <c r="B220" s="40" t="s">
        <v>134</v>
      </c>
      <c r="C220" s="40"/>
      <c r="D220" s="21">
        <f>AVERAGE(Q220,U220,Y220,AG220,AI220)</f>
        <v>6.1856190476190474</v>
      </c>
      <c r="E220" s="22">
        <f>SUM(P220,T220,X220,AF220,AH220)</f>
        <v>57</v>
      </c>
      <c r="F220" s="24"/>
      <c r="G220" s="25"/>
      <c r="H220" s="81">
        <v>0</v>
      </c>
      <c r="I220" s="25">
        <v>5.21</v>
      </c>
      <c r="J220" s="24">
        <v>0</v>
      </c>
      <c r="K220" s="25">
        <v>5.333333333333333</v>
      </c>
      <c r="P220" s="74">
        <v>15</v>
      </c>
      <c r="Q220" s="5">
        <v>6.46</v>
      </c>
      <c r="T220" s="74">
        <v>15</v>
      </c>
      <c r="U220" s="5">
        <v>6.3833333333333337</v>
      </c>
      <c r="X220" s="74">
        <v>3</v>
      </c>
      <c r="Y220" s="5">
        <v>6.98</v>
      </c>
      <c r="AF220" s="74">
        <v>12</v>
      </c>
      <c r="AG220" s="5">
        <v>5.5333333333333332</v>
      </c>
      <c r="AH220" s="4">
        <v>12</v>
      </c>
      <c r="AI220" s="5">
        <v>5.5714285714285712</v>
      </c>
    </row>
    <row r="221" spans="1:41" ht="15" customHeight="1">
      <c r="A221" s="41">
        <v>15</v>
      </c>
      <c r="B221" s="40" t="s">
        <v>297</v>
      </c>
      <c r="C221" s="40"/>
      <c r="D221" s="21">
        <f>AVERAGE(S221,AA221)</f>
        <v>6.5658482142857144</v>
      </c>
      <c r="E221" s="22">
        <f>SUM(R221,Z221)</f>
        <v>54</v>
      </c>
      <c r="F221" s="24"/>
      <c r="G221" s="25"/>
      <c r="H221" s="81"/>
      <c r="I221" s="25"/>
      <c r="J221" s="24"/>
      <c r="K221" s="25"/>
      <c r="R221" s="4">
        <v>27</v>
      </c>
      <c r="S221" s="5">
        <v>6.578125</v>
      </c>
      <c r="Z221" s="4">
        <v>27</v>
      </c>
      <c r="AA221" s="5">
        <v>6.5535714285714288</v>
      </c>
    </row>
    <row r="222" spans="1:41" ht="15" customHeight="1">
      <c r="A222" s="41">
        <v>16</v>
      </c>
      <c r="B222" s="40" t="s">
        <v>259</v>
      </c>
      <c r="C222" s="40"/>
      <c r="D222" s="21">
        <f>AVERAGE(O222,W222)</f>
        <v>6.9432291666666668</v>
      </c>
      <c r="E222" s="22">
        <f>SUM(N222,V222)</f>
        <v>51</v>
      </c>
      <c r="F222" s="24"/>
      <c r="G222" s="25"/>
      <c r="H222" s="81"/>
      <c r="I222" s="25"/>
      <c r="J222" s="24"/>
      <c r="K222" s="25"/>
      <c r="N222" s="4">
        <v>24</v>
      </c>
      <c r="O222" s="5">
        <v>6.6833333333333336</v>
      </c>
      <c r="V222" s="4">
        <v>27</v>
      </c>
      <c r="W222" s="5">
        <v>7.203125</v>
      </c>
    </row>
    <row r="223" spans="1:41" ht="15" customHeight="1">
      <c r="A223" s="41">
        <v>17</v>
      </c>
      <c r="B223" s="40" t="s">
        <v>123</v>
      </c>
      <c r="C223" s="40"/>
      <c r="D223" s="21">
        <f>AVERAGE(I223,AG223)</f>
        <v>6.3133333333333326</v>
      </c>
      <c r="E223" s="22">
        <f>SUM(H223,AF223)</f>
        <v>45</v>
      </c>
      <c r="F223" s="24"/>
      <c r="G223" s="25"/>
      <c r="H223" s="81">
        <v>21</v>
      </c>
      <c r="I223" s="25">
        <v>6.76</v>
      </c>
      <c r="J223" s="24"/>
      <c r="K223" s="25"/>
      <c r="AF223" s="74">
        <v>24</v>
      </c>
      <c r="AG223" s="5">
        <v>5.8666666666666663</v>
      </c>
    </row>
    <row r="224" spans="1:41" ht="15" customHeight="1">
      <c r="A224" s="41">
        <v>18</v>
      </c>
      <c r="B224" s="40" t="s">
        <v>67</v>
      </c>
      <c r="C224" s="40"/>
      <c r="D224" s="21">
        <f>AVERAGE(G224,O224,Q224)</f>
        <v>6.2216666666666667</v>
      </c>
      <c r="E224" s="22">
        <f>SUM(F224,N224,P224)</f>
        <v>45</v>
      </c>
      <c r="F224" s="24">
        <v>27</v>
      </c>
      <c r="G224" s="25">
        <v>6.375</v>
      </c>
      <c r="H224" s="81"/>
      <c r="I224" s="25"/>
      <c r="J224" s="24"/>
      <c r="K224" s="25"/>
      <c r="N224" s="4">
        <v>18</v>
      </c>
      <c r="O224" s="5">
        <v>6.25</v>
      </c>
      <c r="P224" s="74">
        <v>0</v>
      </c>
      <c r="Q224" s="5">
        <v>6.04</v>
      </c>
    </row>
    <row r="225" spans="1:41" ht="15" customHeight="1">
      <c r="A225" s="41">
        <v>19</v>
      </c>
      <c r="B225" s="40" t="s">
        <v>26</v>
      </c>
      <c r="C225" s="40"/>
      <c r="D225" s="21">
        <f>AVERAGE(G225,M225,O225,Q225)</f>
        <v>5.8688020833333328</v>
      </c>
      <c r="E225" s="22">
        <f>SUM(F225,L225,N225,P225)</f>
        <v>42</v>
      </c>
      <c r="F225" s="24">
        <v>15</v>
      </c>
      <c r="G225" s="25">
        <v>5.671875</v>
      </c>
      <c r="H225" s="81"/>
      <c r="I225" s="25"/>
      <c r="J225" s="24"/>
      <c r="K225" s="25"/>
      <c r="L225" s="74">
        <v>18</v>
      </c>
      <c r="M225" s="5">
        <v>6.0333333333333332</v>
      </c>
      <c r="N225" s="4">
        <v>0</v>
      </c>
      <c r="O225" s="5">
        <v>5.5</v>
      </c>
      <c r="P225" s="74">
        <v>9</v>
      </c>
      <c r="Q225" s="5">
        <v>6.27</v>
      </c>
    </row>
    <row r="226" spans="1:41" ht="15" customHeight="1">
      <c r="A226" s="41">
        <v>20</v>
      </c>
      <c r="B226" s="40" t="s">
        <v>202</v>
      </c>
      <c r="C226" s="40"/>
      <c r="D226" s="21">
        <f>AVERAGE(K226,Y226,AE226)</f>
        <v>6.5183333333333335</v>
      </c>
      <c r="E226" s="22">
        <f>SUM(J226,X226,AD226)</f>
        <v>39</v>
      </c>
      <c r="F226" s="24"/>
      <c r="G226" s="25"/>
      <c r="H226" s="81"/>
      <c r="I226" s="25"/>
      <c r="J226" s="24">
        <v>15</v>
      </c>
      <c r="K226" s="25">
        <v>6.3</v>
      </c>
      <c r="X226" s="74">
        <v>12</v>
      </c>
      <c r="Y226" s="5">
        <v>7.13</v>
      </c>
      <c r="AD226" s="4">
        <v>12</v>
      </c>
      <c r="AE226" s="5">
        <v>6.125</v>
      </c>
    </row>
    <row r="227" spans="1:41" ht="15" customHeight="1">
      <c r="A227" s="41">
        <v>21</v>
      </c>
      <c r="B227" s="40" t="s">
        <v>17</v>
      </c>
      <c r="C227" s="40"/>
      <c r="D227" s="21">
        <f>AVERAGE(G227,I227,U227,Y227,AO227)</f>
        <v>5.70275</v>
      </c>
      <c r="E227" s="22">
        <f>SUM(F227,H227,T227,X227,AN227)</f>
        <v>36</v>
      </c>
      <c r="F227" s="24">
        <v>18</v>
      </c>
      <c r="G227" s="25">
        <v>5.71875</v>
      </c>
      <c r="H227" s="81">
        <v>0</v>
      </c>
      <c r="I227" s="25">
        <v>4.8</v>
      </c>
      <c r="J227" s="24">
        <v>0</v>
      </c>
      <c r="K227" s="25">
        <v>4.55</v>
      </c>
      <c r="L227" s="74">
        <v>0</v>
      </c>
      <c r="M227" s="5">
        <v>4.75</v>
      </c>
      <c r="N227" s="4">
        <v>0</v>
      </c>
      <c r="O227" s="5">
        <v>4.2166666666666668</v>
      </c>
      <c r="T227" s="74">
        <v>0</v>
      </c>
      <c r="U227" s="5">
        <v>5.0999999999999996</v>
      </c>
      <c r="X227" s="74">
        <v>6</v>
      </c>
      <c r="Y227" s="5">
        <v>7.02</v>
      </c>
      <c r="AN227" s="74">
        <v>12</v>
      </c>
      <c r="AO227" s="96">
        <v>5.875</v>
      </c>
    </row>
    <row r="228" spans="1:41" ht="15" customHeight="1">
      <c r="A228" s="41">
        <v>22</v>
      </c>
      <c r="B228" s="40" t="s">
        <v>24</v>
      </c>
      <c r="C228" s="40"/>
      <c r="D228" s="21">
        <f>AVERAGE(G228,O228,Q228)</f>
        <v>5.9754861111111106</v>
      </c>
      <c r="E228" s="22">
        <f>SUM(F228,N228,P228)</f>
        <v>33</v>
      </c>
      <c r="F228" s="24">
        <v>30</v>
      </c>
      <c r="G228" s="25">
        <v>6.453125</v>
      </c>
      <c r="H228" s="81"/>
      <c r="I228" s="25"/>
      <c r="J228" s="24"/>
      <c r="K228" s="25"/>
      <c r="N228" s="4">
        <v>0</v>
      </c>
      <c r="O228" s="5">
        <v>5.333333333333333</v>
      </c>
      <c r="P228" s="74">
        <v>3</v>
      </c>
      <c r="Q228" s="5">
        <v>6.14</v>
      </c>
    </row>
    <row r="229" spans="1:41" ht="15" customHeight="1">
      <c r="A229" s="41">
        <v>23</v>
      </c>
      <c r="B229" s="40" t="s">
        <v>406</v>
      </c>
      <c r="C229" s="40"/>
      <c r="D229" s="21">
        <f>AVERAGE(AG229)</f>
        <v>7</v>
      </c>
      <c r="E229" s="22">
        <f>SUM(AF229)</f>
        <v>30</v>
      </c>
      <c r="F229" s="24"/>
      <c r="G229" s="25"/>
      <c r="H229" s="81"/>
      <c r="I229" s="25"/>
      <c r="J229" s="24"/>
      <c r="K229" s="25"/>
      <c r="AF229" s="74">
        <v>30</v>
      </c>
      <c r="AG229" s="5">
        <v>7</v>
      </c>
    </row>
    <row r="230" spans="1:41" ht="15" customHeight="1">
      <c r="A230" s="41">
        <v>24</v>
      </c>
      <c r="B230" s="40" t="s">
        <v>395</v>
      </c>
      <c r="C230" s="40"/>
      <c r="D230" s="21">
        <f>AVERAGE(AE230,AG230,AK230,AO230)</f>
        <v>5.5116815476190482</v>
      </c>
      <c r="E230" s="22">
        <f>SUM(AD230,AF230,AJ230,AN230)</f>
        <v>30</v>
      </c>
      <c r="F230" s="24"/>
      <c r="G230" s="25"/>
      <c r="H230" s="81"/>
      <c r="I230" s="25"/>
      <c r="J230" s="24"/>
      <c r="K230" s="25"/>
      <c r="AD230" s="4">
        <v>3</v>
      </c>
      <c r="AE230" s="5">
        <v>5.6428571428571432</v>
      </c>
      <c r="AF230" s="74">
        <v>9</v>
      </c>
      <c r="AG230" s="5">
        <v>5.5333333333333332</v>
      </c>
      <c r="AJ230" s="74">
        <v>15</v>
      </c>
      <c r="AK230" s="5">
        <v>5.2142857142857144</v>
      </c>
      <c r="AN230" s="74">
        <v>3</v>
      </c>
      <c r="AO230" s="96">
        <v>5.65625</v>
      </c>
    </row>
    <row r="231" spans="1:41" ht="15" customHeight="1">
      <c r="A231" s="41">
        <v>25</v>
      </c>
      <c r="B231" s="40" t="s">
        <v>209</v>
      </c>
      <c r="C231" s="40"/>
      <c r="D231" s="21">
        <f>AVERAGE(K231,W231,AG231,AK231,AM231)</f>
        <v>3.8314285714285718</v>
      </c>
      <c r="E231" s="22">
        <f>SUM(J231,V231,AF231,AJ231,AL231)</f>
        <v>27</v>
      </c>
      <c r="F231" s="24"/>
      <c r="G231" s="25"/>
      <c r="H231" s="81"/>
      <c r="I231" s="25"/>
      <c r="J231" s="24">
        <v>0</v>
      </c>
      <c r="K231" s="25">
        <v>3.7333333333333334</v>
      </c>
      <c r="V231" s="4">
        <v>6</v>
      </c>
      <c r="W231" s="5">
        <v>4.4375</v>
      </c>
      <c r="AF231" s="74">
        <v>0</v>
      </c>
      <c r="AG231" s="5">
        <v>3.5666666666666669</v>
      </c>
      <c r="AJ231" s="74">
        <v>9</v>
      </c>
      <c r="AK231" s="5">
        <v>3.4821428571428572</v>
      </c>
      <c r="AL231" s="4">
        <v>12</v>
      </c>
      <c r="AM231" s="5">
        <v>3.9375</v>
      </c>
    </row>
    <row r="232" spans="1:41" ht="15" customHeight="1">
      <c r="A232" s="41">
        <v>26</v>
      </c>
      <c r="B232" s="40" t="s">
        <v>236</v>
      </c>
      <c r="C232" s="40"/>
      <c r="D232" s="21">
        <f>AVERAGE(M232,O232,Q232,U232,AO232)</f>
        <v>5.7375833333333333</v>
      </c>
      <c r="E232" s="22">
        <f>SUM(L232,N232,P232,T232,AN232)</f>
        <v>24</v>
      </c>
      <c r="F232" s="24"/>
      <c r="G232" s="25"/>
      <c r="H232" s="81"/>
      <c r="I232" s="25"/>
      <c r="J232" s="24"/>
      <c r="K232" s="25"/>
      <c r="L232" s="74">
        <v>9</v>
      </c>
      <c r="M232" s="5">
        <v>5.5166666666666666</v>
      </c>
      <c r="N232" s="4">
        <v>0</v>
      </c>
      <c r="O232" s="5">
        <v>5.5166666666666666</v>
      </c>
      <c r="P232" s="74">
        <v>12</v>
      </c>
      <c r="Q232" s="5">
        <v>6.29</v>
      </c>
      <c r="T232" s="74">
        <v>3</v>
      </c>
      <c r="U232" s="5">
        <v>5.833333333333333</v>
      </c>
      <c r="AN232" s="74">
        <v>0</v>
      </c>
      <c r="AO232" s="96">
        <v>5.53125</v>
      </c>
    </row>
    <row r="233" spans="1:41" ht="15" customHeight="1">
      <c r="A233" s="41">
        <v>27</v>
      </c>
      <c r="B233" s="40" t="s">
        <v>229</v>
      </c>
      <c r="C233" s="40"/>
      <c r="D233" s="21">
        <f>AVERAGE(Q233,S233,AA233)</f>
        <v>5.7530357142857147</v>
      </c>
      <c r="E233" s="22">
        <f>SUM(P233,R233,Z233)</f>
        <v>21</v>
      </c>
      <c r="F233" s="24"/>
      <c r="G233" s="25"/>
      <c r="H233" s="81"/>
      <c r="I233" s="25"/>
      <c r="J233" s="24"/>
      <c r="K233" s="25"/>
      <c r="P233" s="74">
        <v>6</v>
      </c>
      <c r="Q233" s="5">
        <v>6.21</v>
      </c>
      <c r="R233" s="4">
        <v>0</v>
      </c>
      <c r="S233" s="5">
        <v>5.53125</v>
      </c>
      <c r="Z233" s="4">
        <v>15</v>
      </c>
      <c r="AA233" s="5">
        <v>5.5178571428571432</v>
      </c>
    </row>
    <row r="234" spans="1:41" ht="15" customHeight="1">
      <c r="A234" s="41">
        <v>28</v>
      </c>
      <c r="B234" s="40" t="s">
        <v>18</v>
      </c>
      <c r="C234" s="40"/>
      <c r="D234" s="21">
        <f>AVERAGE(G234,K234,Q234,U234,AE234)</f>
        <v>5.555428571428572</v>
      </c>
      <c r="E234" s="22">
        <f>SUM(F234,J234,P234,T234,AD234)</f>
        <v>21</v>
      </c>
      <c r="F234" s="24">
        <v>12</v>
      </c>
      <c r="G234" s="25">
        <v>5.375</v>
      </c>
      <c r="H234" s="81"/>
      <c r="I234" s="25"/>
      <c r="J234" s="24">
        <v>0</v>
      </c>
      <c r="K234" s="25">
        <v>5.55</v>
      </c>
      <c r="L234" s="74">
        <v>0</v>
      </c>
      <c r="M234" s="5">
        <v>5.1333333333333337</v>
      </c>
      <c r="N234" s="4">
        <v>0</v>
      </c>
      <c r="O234" s="5">
        <v>5.15</v>
      </c>
      <c r="P234" s="74">
        <v>0</v>
      </c>
      <c r="Q234" s="5">
        <v>5.57</v>
      </c>
      <c r="T234" s="74">
        <v>0</v>
      </c>
      <c r="U234" s="5">
        <v>5.3</v>
      </c>
      <c r="AD234" s="4">
        <v>9</v>
      </c>
      <c r="AE234" s="5">
        <v>5.9821428571428568</v>
      </c>
    </row>
    <row r="235" spans="1:41" ht="15" customHeight="1">
      <c r="A235" s="41">
        <v>29</v>
      </c>
      <c r="B235" s="40" t="s">
        <v>124</v>
      </c>
      <c r="C235" s="40"/>
      <c r="D235" s="21">
        <f>AVERAGE(I235)</f>
        <v>6.54</v>
      </c>
      <c r="E235" s="22">
        <f>SUM(H235)</f>
        <v>18</v>
      </c>
      <c r="F235" s="24"/>
      <c r="G235" s="25"/>
      <c r="H235" s="81">
        <v>18</v>
      </c>
      <c r="I235" s="25">
        <v>6.54</v>
      </c>
      <c r="J235" s="24"/>
      <c r="K235" s="25"/>
    </row>
    <row r="236" spans="1:41" ht="15" customHeight="1">
      <c r="A236" s="41">
        <v>30</v>
      </c>
      <c r="B236" s="40" t="s">
        <v>126</v>
      </c>
      <c r="C236" s="40"/>
      <c r="D236" s="21">
        <f>AVERAGE(I236,O236)</f>
        <v>6.1099999999999994</v>
      </c>
      <c r="E236" s="22">
        <f>SUM(H236,N236)</f>
        <v>18</v>
      </c>
      <c r="F236" s="24"/>
      <c r="G236" s="25"/>
      <c r="H236" s="81">
        <v>9</v>
      </c>
      <c r="I236" s="25">
        <v>6.27</v>
      </c>
      <c r="J236" s="24"/>
      <c r="K236" s="25"/>
      <c r="N236" s="4">
        <v>9</v>
      </c>
      <c r="O236" s="5">
        <v>5.95</v>
      </c>
    </row>
    <row r="237" spans="1:41" ht="15" customHeight="1">
      <c r="A237" s="41">
        <v>31</v>
      </c>
      <c r="B237" s="40" t="s">
        <v>342</v>
      </c>
      <c r="C237" s="40"/>
      <c r="D237" s="21">
        <f>AVERAGE(U237,AC237)</f>
        <v>4.7</v>
      </c>
      <c r="E237" s="22">
        <f>SUM(T237,AB237)</f>
        <v>18</v>
      </c>
      <c r="F237" s="24"/>
      <c r="G237" s="25"/>
      <c r="H237" s="81"/>
      <c r="I237" s="25"/>
      <c r="J237" s="24"/>
      <c r="K237" s="25"/>
      <c r="T237" s="74">
        <v>0</v>
      </c>
      <c r="U237" s="5">
        <v>3.5166666666666666</v>
      </c>
      <c r="AB237" s="74">
        <v>18</v>
      </c>
      <c r="AC237" s="5">
        <v>5.8833333333333337</v>
      </c>
    </row>
    <row r="238" spans="1:41" ht="15" customHeight="1">
      <c r="A238" s="41">
        <v>32</v>
      </c>
      <c r="B238" s="40" t="s">
        <v>283</v>
      </c>
      <c r="C238" s="40"/>
      <c r="D238" s="21">
        <f>AVERAGE(Q238,U238,AG238,AO238)</f>
        <v>5.2175520833333335</v>
      </c>
      <c r="E238" s="22">
        <f>SUM(P238,T238,AF238,AN238)</f>
        <v>15</v>
      </c>
      <c r="F238" s="24"/>
      <c r="G238" s="25"/>
      <c r="H238" s="81"/>
      <c r="I238" s="25"/>
      <c r="J238" s="24"/>
      <c r="K238" s="25"/>
      <c r="P238" s="74">
        <v>0</v>
      </c>
      <c r="Q238" s="5">
        <v>5.49</v>
      </c>
      <c r="T238" s="74">
        <v>0</v>
      </c>
      <c r="U238" s="5">
        <v>4.4666666666666668</v>
      </c>
      <c r="AF238" s="74">
        <v>0</v>
      </c>
      <c r="AG238" s="5">
        <v>4.8666666666666663</v>
      </c>
      <c r="AN238" s="74">
        <v>15</v>
      </c>
      <c r="AO238" s="96">
        <v>6.046875</v>
      </c>
    </row>
    <row r="239" spans="1:41" ht="15" customHeight="1">
      <c r="A239" s="41">
        <v>33</v>
      </c>
      <c r="B239" s="40" t="s">
        <v>421</v>
      </c>
      <c r="C239" s="40"/>
      <c r="D239" s="21">
        <f>AVERAGE(AM239)</f>
        <v>4.953125</v>
      </c>
      <c r="E239" s="22">
        <f>SUM(AL239)</f>
        <v>15</v>
      </c>
      <c r="F239" s="24"/>
      <c r="G239" s="25"/>
      <c r="H239" s="81"/>
      <c r="I239" s="25"/>
      <c r="J239" s="24"/>
      <c r="K239" s="25"/>
      <c r="AL239" s="4">
        <v>15</v>
      </c>
      <c r="AM239" s="5">
        <v>4.953125</v>
      </c>
    </row>
    <row r="240" spans="1:41" ht="15" customHeight="1">
      <c r="A240" s="41">
        <v>34</v>
      </c>
      <c r="B240" s="86" t="s">
        <v>299</v>
      </c>
      <c r="C240" s="40"/>
      <c r="D240" s="21">
        <f>AVERAGE(G240,I240,K240,M240,O240,Q240,S240,U240,W240,Y240,AA240,AC240,AE240,AG240,AI240,AK240)</f>
        <v>5.765625</v>
      </c>
      <c r="E240" s="22">
        <f>SUM(F240,H240,J240,L240,N240,P240,R240,T240,V240,X240,Z240,AB240,AD240,AF240,AH240,AJ240)</f>
        <v>12</v>
      </c>
      <c r="F240" s="24"/>
      <c r="G240" s="25"/>
      <c r="H240" s="81"/>
      <c r="I240" s="25"/>
      <c r="J240" s="24"/>
      <c r="K240" s="25"/>
      <c r="R240" s="4">
        <v>12</v>
      </c>
      <c r="S240" s="5">
        <v>5.765625</v>
      </c>
    </row>
    <row r="241" spans="1:41" ht="15" customHeight="1">
      <c r="A241" s="41">
        <v>35</v>
      </c>
      <c r="B241" s="40" t="s">
        <v>341</v>
      </c>
      <c r="C241" s="40"/>
      <c r="D241" s="21">
        <f>AVERAGE(U241)</f>
        <v>6.2333333333333334</v>
      </c>
      <c r="E241" s="22">
        <f>SUM(T241)</f>
        <v>9</v>
      </c>
      <c r="F241" s="24"/>
      <c r="G241" s="25"/>
      <c r="H241" s="81"/>
      <c r="I241" s="25"/>
      <c r="J241" s="24"/>
      <c r="K241" s="25"/>
      <c r="T241" s="74">
        <v>9</v>
      </c>
      <c r="U241" s="5">
        <v>6.2333333333333334</v>
      </c>
    </row>
    <row r="242" spans="1:41" ht="15" customHeight="1">
      <c r="A242" s="41">
        <v>36</v>
      </c>
      <c r="B242" s="40" t="s">
        <v>25</v>
      </c>
      <c r="C242" s="40"/>
      <c r="D242" s="21">
        <f>AVERAGE(G242)</f>
        <v>5.203125</v>
      </c>
      <c r="E242" s="22">
        <f>SUM(F242)</f>
        <v>9</v>
      </c>
      <c r="F242" s="24">
        <v>9</v>
      </c>
      <c r="G242" s="25">
        <v>5.203125</v>
      </c>
      <c r="H242" s="81"/>
      <c r="I242" s="25"/>
      <c r="J242" s="24"/>
      <c r="K242" s="25"/>
    </row>
    <row r="243" spans="1:41" ht="15" customHeight="1">
      <c r="A243" s="41">
        <v>37</v>
      </c>
      <c r="B243" s="40" t="s">
        <v>238</v>
      </c>
      <c r="C243" s="40"/>
      <c r="D243" s="21">
        <f>AVERAGE(M243,Q243,AI243)</f>
        <v>4.6117460317460317</v>
      </c>
      <c r="E243" s="22">
        <f>SUM(L243,P243,AH243)</f>
        <v>9</v>
      </c>
      <c r="F243" s="24"/>
      <c r="G243" s="25"/>
      <c r="H243" s="81"/>
      <c r="I243" s="25"/>
      <c r="J243" s="24"/>
      <c r="K243" s="25"/>
      <c r="L243" s="74">
        <v>0</v>
      </c>
      <c r="M243" s="5">
        <v>4.6166666666666663</v>
      </c>
      <c r="P243" s="74">
        <v>0</v>
      </c>
      <c r="Q243" s="5">
        <v>4.29</v>
      </c>
      <c r="AH243" s="4">
        <v>9</v>
      </c>
      <c r="AI243" s="5">
        <v>4.9285714285714288</v>
      </c>
    </row>
    <row r="244" spans="1:41" ht="15" customHeight="1">
      <c r="A244" s="41">
        <v>38</v>
      </c>
      <c r="B244" s="40" t="s">
        <v>138</v>
      </c>
      <c r="C244" s="40"/>
      <c r="D244" s="21">
        <f>AVERAGE(I244,K244,O244,U244,W244)</f>
        <v>4.5012083333333335</v>
      </c>
      <c r="E244" s="22">
        <f>SUM(H244,J244,N244,T244,V244)</f>
        <v>9</v>
      </c>
      <c r="F244" s="24"/>
      <c r="G244" s="25"/>
      <c r="H244" s="81">
        <v>0</v>
      </c>
      <c r="I244" s="25">
        <v>4.7300000000000004</v>
      </c>
      <c r="J244" s="24">
        <v>0</v>
      </c>
      <c r="K244" s="25">
        <v>4.4833333333333334</v>
      </c>
      <c r="N244" s="4">
        <v>0</v>
      </c>
      <c r="O244" s="5">
        <v>4.2833333333333332</v>
      </c>
      <c r="T244" s="74">
        <v>0</v>
      </c>
      <c r="U244" s="5">
        <v>4.4000000000000004</v>
      </c>
      <c r="V244" s="4">
        <v>9</v>
      </c>
      <c r="W244" s="5">
        <v>4.609375</v>
      </c>
    </row>
    <row r="245" spans="1:41" ht="15" customHeight="1">
      <c r="A245" s="41">
        <v>39</v>
      </c>
      <c r="B245" s="40" t="s">
        <v>139</v>
      </c>
      <c r="C245" s="40"/>
      <c r="D245" s="21">
        <f>AVERAGE(,I245,O245,Q245,S245,AA245)</f>
        <v>4.1362003968253971</v>
      </c>
      <c r="E245" s="22">
        <f>SUM(H245,N245,P245,R245,Z245)</f>
        <v>9</v>
      </c>
      <c r="F245" s="24"/>
      <c r="G245" s="25"/>
      <c r="H245" s="81">
        <v>0</v>
      </c>
      <c r="I245" s="25">
        <v>4.67</v>
      </c>
      <c r="J245" s="24"/>
      <c r="K245" s="25"/>
      <c r="N245" s="4">
        <v>0</v>
      </c>
      <c r="O245" s="5">
        <v>4.5666666666666664</v>
      </c>
      <c r="P245" s="74">
        <v>0</v>
      </c>
      <c r="Q245" s="5">
        <v>5.46</v>
      </c>
      <c r="R245" s="4">
        <v>0</v>
      </c>
      <c r="S245" s="5">
        <v>5.03125</v>
      </c>
      <c r="Z245" s="4">
        <v>9</v>
      </c>
      <c r="AA245" s="5">
        <v>5.0892857142857144</v>
      </c>
    </row>
    <row r="246" spans="1:41" ht="15" customHeight="1">
      <c r="A246" s="41">
        <v>40</v>
      </c>
      <c r="B246" s="40" t="s">
        <v>422</v>
      </c>
      <c r="C246" s="40"/>
      <c r="D246" s="21">
        <f>AVERAGE(AM246,AO246)</f>
        <v>2.8515625</v>
      </c>
      <c r="E246" s="22">
        <f>SUM(AL246,AN246)</f>
        <v>9</v>
      </c>
      <c r="F246" s="24"/>
      <c r="G246" s="25"/>
      <c r="H246" s="81"/>
      <c r="I246" s="25"/>
      <c r="J246" s="24"/>
      <c r="K246" s="25"/>
      <c r="AL246" s="4">
        <v>9</v>
      </c>
      <c r="AM246" s="5">
        <v>2.5625</v>
      </c>
      <c r="AN246" s="74">
        <v>0</v>
      </c>
      <c r="AO246" s="96">
        <v>3.140625</v>
      </c>
    </row>
    <row r="247" spans="1:41" ht="15" customHeight="1">
      <c r="A247" s="41">
        <v>41</v>
      </c>
      <c r="B247" s="40" t="s">
        <v>394</v>
      </c>
      <c r="C247" s="40"/>
      <c r="D247" s="21">
        <f>AVERAGE(AE247,AG247,AI247,AK247)</f>
        <v>5.9107142857142856</v>
      </c>
      <c r="E247" s="22">
        <f>SUM(AD247,AF247,AH247,AJ247)</f>
        <v>6</v>
      </c>
      <c r="F247" s="24"/>
      <c r="G247" s="25"/>
      <c r="H247" s="81"/>
      <c r="I247" s="25"/>
      <c r="J247" s="24"/>
      <c r="K247" s="25"/>
      <c r="AD247" s="4">
        <v>6</v>
      </c>
      <c r="AE247" s="5">
        <v>5.9107142857142856</v>
      </c>
    </row>
    <row r="248" spans="1:41" ht="15" customHeight="1">
      <c r="A248" s="41">
        <v>42</v>
      </c>
      <c r="B248" s="40" t="s">
        <v>68</v>
      </c>
      <c r="C248" s="40"/>
      <c r="D248" s="21">
        <f>AVERAGE(G248,AG248,AI248,AK248)</f>
        <v>4.5598958333333339</v>
      </c>
      <c r="E248" s="22">
        <f>SUM(F248,AF248,AH248,AJ248)</f>
        <v>6</v>
      </c>
      <c r="F248" s="24">
        <v>6</v>
      </c>
      <c r="G248" s="25">
        <v>4.453125</v>
      </c>
      <c r="H248" s="81"/>
      <c r="I248" s="25"/>
      <c r="J248" s="24"/>
      <c r="K248" s="25"/>
      <c r="AF248" s="74">
        <v>0</v>
      </c>
      <c r="AG248" s="5">
        <v>4.666666666666667</v>
      </c>
    </row>
    <row r="249" spans="1:41" ht="15" customHeight="1">
      <c r="A249" s="41">
        <v>43</v>
      </c>
      <c r="B249" s="40" t="s">
        <v>304</v>
      </c>
      <c r="C249" s="40"/>
      <c r="D249" s="21">
        <f>AVERAGE(G249,I249,K249,M249,O249,Q249,S249,U249,W249,Y249,AA249,AC249,AE249,AG249,AI249,AK249)</f>
        <v>4.0223214285714288</v>
      </c>
      <c r="E249" s="22">
        <f>SUM(F249,H249,J249,L249,N249,P249,R249,T249,V249,X249,Z249,AB249,AD249,AF249,AH249,AJ249)</f>
        <v>6</v>
      </c>
      <c r="F249" s="24"/>
      <c r="G249" s="25"/>
      <c r="H249" s="81"/>
      <c r="I249" s="25"/>
      <c r="J249" s="24"/>
      <c r="K249" s="25"/>
      <c r="R249" s="4">
        <v>0</v>
      </c>
      <c r="S249" s="5">
        <v>3.9375</v>
      </c>
      <c r="Z249" s="4">
        <v>6</v>
      </c>
      <c r="AA249" s="5">
        <v>4.1071428571428568</v>
      </c>
    </row>
    <row r="250" spans="1:41" ht="15" customHeight="1">
      <c r="A250" s="41">
        <v>44</v>
      </c>
      <c r="B250" s="40" t="s">
        <v>128</v>
      </c>
      <c r="C250" s="40"/>
      <c r="D250" s="21">
        <f>AVERAGE(G250,I250,K250,M250,O250,Q250,S250,U250,W250,Y250,AA250,AC250,AE250,AG250,AI250,AK250)</f>
        <v>5.4944444444444445</v>
      </c>
      <c r="E250" s="22">
        <f>SUM(F250,H250,J250,L250,N250,P250,R250,T250,V250,X250,Z250,AB250,AD250,AF250,AH250,AJ250)</f>
        <v>3</v>
      </c>
      <c r="F250" s="24"/>
      <c r="G250" s="25"/>
      <c r="H250" s="81">
        <v>3</v>
      </c>
      <c r="I250" s="25">
        <v>6.2</v>
      </c>
      <c r="J250" s="24">
        <v>0</v>
      </c>
      <c r="K250" s="25">
        <v>4.7666666666666666</v>
      </c>
      <c r="N250" s="4">
        <v>0</v>
      </c>
      <c r="O250" s="5">
        <v>5.5166666666666666</v>
      </c>
    </row>
    <row r="251" spans="1:41" ht="15" customHeight="1">
      <c r="A251" s="41">
        <v>45</v>
      </c>
      <c r="B251" s="40" t="s">
        <v>237</v>
      </c>
      <c r="C251" s="40"/>
      <c r="D251" s="21">
        <f>AVERAGE(G251,I251,K251,M251,O251,Q251,S251,U251,W251,Y251,AA251,AC251,AE251,AG251,AI251,AK251)</f>
        <v>5.35</v>
      </c>
      <c r="E251" s="22">
        <f>SUM(F251,H251,J251,L251,N251,P251,R251,T251,V251,X251,Z251,AB251,AD251,AF251,AH251,AJ251)</f>
        <v>3</v>
      </c>
      <c r="F251" s="24"/>
      <c r="G251" s="25"/>
      <c r="H251" s="81"/>
      <c r="I251" s="25"/>
      <c r="J251" s="24"/>
      <c r="K251" s="25"/>
      <c r="L251" s="74">
        <v>3</v>
      </c>
      <c r="M251" s="5">
        <v>5.35</v>
      </c>
    </row>
    <row r="252" spans="1:41" ht="15" customHeight="1">
      <c r="A252" s="41">
        <v>46</v>
      </c>
      <c r="B252" s="40" t="s">
        <v>260</v>
      </c>
      <c r="C252" s="40"/>
      <c r="D252" s="21">
        <f>AVERAGE(G252,I252,K252,M252,O252,Q252,S252,U252,W252,Y252,AA252,AC252,AE252,AG252,AI252,AK252)</f>
        <v>5.2609374999999998</v>
      </c>
      <c r="E252" s="22">
        <f>SUM(F252,H252,J252,L252,N252,P252,R252,T252,V252,X252,Z252,AB252,AD252,AF252,AH252,AJ252)</f>
        <v>3</v>
      </c>
      <c r="F252" s="24"/>
      <c r="G252" s="25"/>
      <c r="H252" s="81"/>
      <c r="I252" s="25"/>
      <c r="J252" s="24"/>
      <c r="K252" s="25"/>
      <c r="N252" s="4">
        <v>3</v>
      </c>
      <c r="O252" s="5">
        <v>5.6</v>
      </c>
      <c r="R252" s="4">
        <v>0</v>
      </c>
      <c r="S252" s="5">
        <v>4.921875</v>
      </c>
    </row>
    <row r="253" spans="1:41" ht="15" customHeight="1">
      <c r="A253" s="41">
        <v>47</v>
      </c>
      <c r="B253" s="40" t="s">
        <v>407</v>
      </c>
      <c r="C253" s="40"/>
      <c r="D253" s="21">
        <f>AVERAGE(AG253,AO253)</f>
        <v>5.1322916666666671</v>
      </c>
      <c r="E253" s="22">
        <f>SUM(AF253,AN253)</f>
        <v>3</v>
      </c>
      <c r="F253" s="24"/>
      <c r="G253" s="25"/>
      <c r="H253" s="81"/>
      <c r="I253" s="25"/>
      <c r="J253" s="24"/>
      <c r="K253" s="25"/>
      <c r="AF253" s="74">
        <v>3</v>
      </c>
      <c r="AG253" s="5">
        <v>5.2333333333333334</v>
      </c>
      <c r="AN253" s="74">
        <v>0</v>
      </c>
      <c r="AO253" s="96">
        <v>5.03125</v>
      </c>
    </row>
    <row r="254" spans="1:41" ht="15" customHeight="1">
      <c r="A254" s="41">
        <v>48</v>
      </c>
      <c r="B254" s="70" t="s">
        <v>300</v>
      </c>
      <c r="C254" s="40"/>
      <c r="D254" s="21">
        <f>AVERAGE(S254,AG254,AI254,AK254)</f>
        <v>5.0729166666666661</v>
      </c>
      <c r="E254" s="22">
        <f>SUM(,R254,AF254,AH254,AJ254)</f>
        <v>3</v>
      </c>
      <c r="F254" s="24"/>
      <c r="G254" s="25"/>
      <c r="H254" s="81"/>
      <c r="I254" s="25"/>
      <c r="J254" s="24"/>
      <c r="K254" s="25"/>
      <c r="R254" s="4">
        <v>3</v>
      </c>
      <c r="S254" s="5">
        <v>5.5625</v>
      </c>
      <c r="AF254" s="74">
        <v>0</v>
      </c>
      <c r="AG254" s="5">
        <v>4.583333333333333</v>
      </c>
    </row>
    <row r="255" spans="1:41" ht="15" customHeight="1">
      <c r="A255" s="41">
        <v>49</v>
      </c>
      <c r="B255" s="40" t="s">
        <v>27</v>
      </c>
      <c r="C255" s="40"/>
      <c r="D255" s="21">
        <f>AVERAGE(G255,I255,K255,M255,O255,Q255,S255,U255,W255,Y255,AA255,AC255,AE255,AG255,AI255,AK255)</f>
        <v>3.484375</v>
      </c>
      <c r="E255" s="22">
        <f>SUM(F255,H255,J255,L255,N255,P255,R255,T255,V255,X255,Z255,AB255,AD255,AF255,AH255,AJ255)</f>
        <v>3</v>
      </c>
      <c r="F255" s="24">
        <v>3</v>
      </c>
      <c r="G255" s="25">
        <v>3.484375</v>
      </c>
      <c r="H255" s="81"/>
      <c r="I255" s="25"/>
      <c r="J255" s="24"/>
      <c r="K255" s="25"/>
    </row>
    <row r="256" spans="1:41" ht="15" customHeight="1">
      <c r="A256" s="41">
        <v>50</v>
      </c>
      <c r="B256" s="40" t="s">
        <v>281</v>
      </c>
      <c r="C256" s="40"/>
      <c r="D256" s="21">
        <f>AVERAGE(G256,I256,K256,M256,O256,Q256,S256,U256,W256,Y256,AA256,AC256,AE256,AG256,AI256,AK256)</f>
        <v>3</v>
      </c>
      <c r="E256" s="22">
        <f>SUM(F256,H256,J256,L256,N256,P256,R256,T256,V256,X256,Z256,AB256,AD256,AF256,AH256,AJ256)</f>
        <v>3</v>
      </c>
      <c r="F256" s="24"/>
      <c r="G256" s="25"/>
      <c r="H256" s="81"/>
      <c r="I256" s="25"/>
      <c r="J256" s="24"/>
      <c r="K256" s="25"/>
      <c r="Z256" s="4">
        <v>3</v>
      </c>
      <c r="AA256" s="5">
        <v>3</v>
      </c>
    </row>
    <row r="257" spans="1:41" ht="15" customHeight="1">
      <c r="A257" s="41">
        <v>51</v>
      </c>
      <c r="B257" s="40" t="s">
        <v>133</v>
      </c>
      <c r="C257" s="40"/>
      <c r="D257" s="21">
        <f>AVERAGE(I257,Q257,U257,Y257,AG257,AI257,AK257)</f>
        <v>5.5486666666666675</v>
      </c>
      <c r="E257" s="22">
        <f>SUM(H257,P257,T257,X257,AF257,AH257,AJ257)</f>
        <v>0</v>
      </c>
      <c r="F257" s="24"/>
      <c r="G257" s="25"/>
      <c r="H257" s="81">
        <v>0</v>
      </c>
      <c r="I257" s="25">
        <v>5.49</v>
      </c>
      <c r="J257" s="24">
        <v>0</v>
      </c>
      <c r="K257" s="25">
        <v>4.6833333333333336</v>
      </c>
      <c r="P257" s="74">
        <v>0</v>
      </c>
      <c r="Q257" s="5">
        <v>5.4</v>
      </c>
      <c r="T257" s="74">
        <v>0</v>
      </c>
      <c r="U257" s="5">
        <v>5.166666666666667</v>
      </c>
      <c r="X257" s="74">
        <v>0</v>
      </c>
      <c r="Y257" s="5">
        <v>6.57</v>
      </c>
      <c r="AF257" s="74">
        <v>0</v>
      </c>
      <c r="AG257" s="5">
        <v>5.1166666666666663</v>
      </c>
    </row>
    <row r="258" spans="1:41" ht="15" customHeight="1">
      <c r="A258" s="41">
        <v>52</v>
      </c>
      <c r="B258" s="40" t="s">
        <v>132</v>
      </c>
      <c r="C258" s="40"/>
      <c r="D258" s="21">
        <f>AVERAGE(G258,I258,K258,M258,O258,Q258,S258,U258,W258,Y258,AA258,AC258,AE258,AG258,AI258,AK258)</f>
        <v>5.51</v>
      </c>
      <c r="E258" s="22">
        <f>SUM(F258,H258,J258,L258,N258,P258,R258,T258,V258,X258,Z258,AB258,AD258,AF258,AH258,AJ258)</f>
        <v>0</v>
      </c>
      <c r="F258" s="24"/>
      <c r="G258" s="25"/>
      <c r="H258" s="81">
        <v>0</v>
      </c>
      <c r="I258" s="25">
        <v>5.51</v>
      </c>
      <c r="J258" s="24"/>
      <c r="K258" s="25"/>
    </row>
    <row r="259" spans="1:41" ht="15" customHeight="1">
      <c r="A259" s="41">
        <v>53</v>
      </c>
      <c r="B259" s="40" t="s">
        <v>203</v>
      </c>
      <c r="C259" s="40"/>
      <c r="D259" s="21">
        <f>AVERAGE(K259,Q259,AG259,AI259,AK259)</f>
        <v>5.3666666666666671</v>
      </c>
      <c r="E259" s="22">
        <f>SUM(J259,P259,AF259,AH259,AJ259)</f>
        <v>0</v>
      </c>
      <c r="F259" s="24"/>
      <c r="G259" s="25"/>
      <c r="H259" s="81"/>
      <c r="I259" s="25"/>
      <c r="J259" s="24">
        <v>0</v>
      </c>
      <c r="K259" s="25">
        <v>4.9833333333333334</v>
      </c>
      <c r="P259" s="74">
        <v>0</v>
      </c>
      <c r="Q259" s="5">
        <v>6</v>
      </c>
      <c r="AF259" s="74">
        <v>0</v>
      </c>
      <c r="AG259" s="5">
        <v>5.1166666666666663</v>
      </c>
    </row>
    <row r="260" spans="1:41" ht="15" customHeight="1">
      <c r="A260" s="41">
        <v>54</v>
      </c>
      <c r="B260" s="40" t="s">
        <v>137</v>
      </c>
      <c r="C260" s="40"/>
      <c r="D260" s="21">
        <f>AVERAGE(G260,I260,K260,M260,O260,Q260,S260,U260,W260,Y260,AA260,AC260,AE260,AG260,AI260,AK260)</f>
        <v>5.0583333333333336</v>
      </c>
      <c r="E260" s="22">
        <f>SUM(F260,H260,J260,L260,N260,P260,R260,T260,V260,X260,Z260,AB260,AD260,AF260,AH260,AJ260)</f>
        <v>0</v>
      </c>
      <c r="F260" s="24"/>
      <c r="G260" s="25"/>
      <c r="H260" s="81">
        <v>0</v>
      </c>
      <c r="I260" s="25">
        <v>4.8</v>
      </c>
      <c r="J260" s="24"/>
      <c r="K260" s="25"/>
      <c r="N260" s="4">
        <v>0</v>
      </c>
      <c r="O260" s="5">
        <v>5.3166666666666664</v>
      </c>
    </row>
    <row r="261" spans="1:41" ht="15" customHeight="1">
      <c r="A261" s="41">
        <v>55</v>
      </c>
      <c r="B261" s="40" t="s">
        <v>135</v>
      </c>
      <c r="C261" s="40"/>
      <c r="D261" s="21">
        <f>AVERAGE(G261,I261,K261,M261,O261,Q261,S261,U261,W261,Y261,AA261,AC261,AE261,AG261,AI261,AK261)</f>
        <v>5.0199999999999996</v>
      </c>
      <c r="E261" s="22">
        <f>SUM(F261,H261,J261,L261,N261,P261,R261,T261,V261,X261,Z261,AB261,AD261,AF261,AH261,AJ261)</f>
        <v>0</v>
      </c>
      <c r="F261" s="24"/>
      <c r="G261" s="25"/>
      <c r="H261" s="81">
        <v>0</v>
      </c>
      <c r="I261" s="25">
        <v>5.04</v>
      </c>
      <c r="J261" s="24"/>
      <c r="K261" s="25"/>
      <c r="N261" s="4">
        <v>0</v>
      </c>
      <c r="O261" s="5">
        <v>5</v>
      </c>
    </row>
    <row r="262" spans="1:41" ht="15" customHeight="1">
      <c r="A262" s="41">
        <v>56</v>
      </c>
      <c r="B262" s="40" t="s">
        <v>136</v>
      </c>
      <c r="C262" s="40"/>
      <c r="D262" s="21">
        <f>AVERAGE(G262,I262,K262,M262,O262,Q262,S262,U262,W262,Y262,AA262,AC262,AE262,AG262,AI262,AK262)</f>
        <v>4.93</v>
      </c>
      <c r="E262" s="22">
        <f>SUM(F262,H262,J262,L262,N262,P262,R262,T262,V262,X262,Z262,AB262,AD262,AF262,AH262,AJ262)</f>
        <v>0</v>
      </c>
      <c r="F262" s="24"/>
      <c r="G262" s="25"/>
      <c r="H262" s="81">
        <v>0</v>
      </c>
      <c r="I262" s="25">
        <v>4.93</v>
      </c>
      <c r="J262" s="24"/>
      <c r="K262" s="25"/>
    </row>
    <row r="263" spans="1:41" ht="15" customHeight="1">
      <c r="A263" s="41">
        <v>57</v>
      </c>
      <c r="B263" s="40" t="s">
        <v>301</v>
      </c>
      <c r="C263" s="40"/>
      <c r="D263" s="21">
        <f>AVERAGE(G263,I263,K263,M263,O263,Q263,S263,U263,W263,Y263,AA263,AC263,AE263,AG263,AI263,AK263)</f>
        <v>4.765625</v>
      </c>
      <c r="E263" s="22">
        <f>SUM(F263,H263,J263,L263,N263,P263,R263,T263,V263,X263,Z263,AB263,AD263,AF263,AH263,AJ263)</f>
        <v>0</v>
      </c>
      <c r="F263" s="24"/>
      <c r="G263" s="25"/>
      <c r="H263" s="81"/>
      <c r="I263" s="25"/>
      <c r="J263" s="24"/>
      <c r="K263" s="25"/>
      <c r="R263" s="4">
        <v>0</v>
      </c>
      <c r="S263" s="5">
        <v>4.765625</v>
      </c>
    </row>
    <row r="264" spans="1:41" ht="15" customHeight="1">
      <c r="A264" s="41">
        <v>58</v>
      </c>
      <c r="B264" s="40" t="s">
        <v>302</v>
      </c>
      <c r="C264" s="40"/>
      <c r="D264" s="21">
        <f>AVERAGE(G264,I264,K264,M264,O264,Q264,S264,U264,W264,Y264,AA264,AC264,AE264,AG264,AI264,AK264)</f>
        <v>4.734375</v>
      </c>
      <c r="E264" s="22">
        <f>SUM(F264,H264,J264,L264,N264,P264,R264,T264,V264,X264,Z264,AB264,AD264,AF264,AH264,AJ264)</f>
        <v>0</v>
      </c>
      <c r="F264" s="24"/>
      <c r="G264" s="25"/>
      <c r="H264" s="81"/>
      <c r="I264" s="25"/>
      <c r="J264" s="24"/>
      <c r="K264" s="25"/>
      <c r="R264" s="4">
        <v>0</v>
      </c>
      <c r="S264" s="5">
        <v>4.734375</v>
      </c>
    </row>
    <row r="265" spans="1:41" ht="15" customHeight="1">
      <c r="A265" s="41">
        <v>59</v>
      </c>
      <c r="B265" s="40" t="s">
        <v>204</v>
      </c>
      <c r="C265" s="40"/>
      <c r="D265" s="21">
        <f>AVERAGE(K265,AG265)</f>
        <v>4.7</v>
      </c>
      <c r="E265" s="22">
        <f>SUM(J265,AF265)</f>
        <v>0</v>
      </c>
      <c r="F265" s="24"/>
      <c r="G265" s="25"/>
      <c r="H265" s="81"/>
      <c r="I265" s="25"/>
      <c r="J265" s="24">
        <v>0</v>
      </c>
      <c r="K265" s="25">
        <v>4.9333333333333336</v>
      </c>
      <c r="AF265" s="74">
        <v>0</v>
      </c>
      <c r="AG265" s="5">
        <v>4.4666666666666668</v>
      </c>
    </row>
    <row r="266" spans="1:41" ht="15" customHeight="1">
      <c r="A266" s="41">
        <v>60</v>
      </c>
      <c r="B266" s="40" t="s">
        <v>212</v>
      </c>
      <c r="C266" s="40"/>
      <c r="D266" s="21">
        <f>AVERAGE(M266,O266)</f>
        <v>4.7</v>
      </c>
      <c r="E266" s="22">
        <f>SUM(L266,N266)</f>
        <v>0</v>
      </c>
      <c r="F266" s="24"/>
      <c r="G266" s="25"/>
      <c r="H266" s="81"/>
      <c r="I266" s="25"/>
      <c r="J266" s="24"/>
      <c r="K266" s="25"/>
      <c r="L266" s="74">
        <v>0</v>
      </c>
      <c r="M266" s="5">
        <v>4.7666666666666666</v>
      </c>
      <c r="N266" s="4">
        <v>0</v>
      </c>
      <c r="O266" s="5">
        <v>4.6333333333333337</v>
      </c>
    </row>
    <row r="267" spans="1:41" ht="15" customHeight="1">
      <c r="A267" s="41">
        <v>61</v>
      </c>
      <c r="B267" s="40" t="s">
        <v>141</v>
      </c>
      <c r="C267" s="40"/>
      <c r="D267" s="21">
        <f>AVERAGE(I267,O267,Q267,AG267,AI267,AK267)</f>
        <v>4.6466666666666665</v>
      </c>
      <c r="E267" s="22">
        <f>SUM(H267,N267,P267,AF267,AH267,AJ267)</f>
        <v>0</v>
      </c>
      <c r="F267" s="24"/>
      <c r="G267" s="25"/>
      <c r="H267" s="81">
        <v>0</v>
      </c>
      <c r="I267" s="25">
        <v>4.0599999999999996</v>
      </c>
      <c r="J267" s="24"/>
      <c r="K267" s="25"/>
      <c r="N267" s="4">
        <v>0</v>
      </c>
      <c r="O267" s="5">
        <v>4.55</v>
      </c>
      <c r="P267" s="74">
        <v>0</v>
      </c>
      <c r="Q267" s="5">
        <v>4.96</v>
      </c>
      <c r="AF267" s="74">
        <v>0</v>
      </c>
      <c r="AG267" s="5">
        <v>5.0166666666666666</v>
      </c>
    </row>
    <row r="268" spans="1:41" ht="15" customHeight="1">
      <c r="A268" s="41">
        <v>62</v>
      </c>
      <c r="B268" s="40" t="s">
        <v>261</v>
      </c>
      <c r="C268" s="40"/>
      <c r="D268" s="21">
        <f>AVERAGE(G268,I268,K268,M268,O268,Q268,S268,U268,W268,Y268,AA268,AC268,AE268,AG268,AI268,AK268)</f>
        <v>4.4802083333333336</v>
      </c>
      <c r="E268" s="22">
        <f>SUM(F268,H268,J268,L268,N268,P268,R268,T268,V268,X268,Z268,AB268,AD268,AF268,AH268,AJ268)</f>
        <v>0</v>
      </c>
      <c r="F268" s="24"/>
      <c r="G268" s="25"/>
      <c r="H268" s="81"/>
      <c r="I268" s="25"/>
      <c r="J268" s="24"/>
      <c r="K268" s="25"/>
      <c r="N268" s="4">
        <v>0</v>
      </c>
      <c r="O268" s="5">
        <v>4.3666666666666663</v>
      </c>
      <c r="R268" s="4">
        <v>0</v>
      </c>
      <c r="S268" s="5">
        <v>4.59375</v>
      </c>
    </row>
    <row r="269" spans="1:41" ht="15" customHeight="1">
      <c r="A269" s="41">
        <v>63</v>
      </c>
      <c r="B269" s="40" t="s">
        <v>239</v>
      </c>
      <c r="C269" s="40"/>
      <c r="D269" s="21">
        <f>AVERAGE(M269,O269,Q269,U269,AO269)</f>
        <v>4.3860000000000001</v>
      </c>
      <c r="E269" s="22">
        <f>SUM(,L269,N269,P269,T269,AN269)</f>
        <v>0</v>
      </c>
      <c r="F269" s="24"/>
      <c r="G269" s="25"/>
      <c r="H269" s="81"/>
      <c r="I269" s="25"/>
      <c r="J269" s="24"/>
      <c r="K269" s="25"/>
      <c r="L269" s="74">
        <v>0</v>
      </c>
      <c r="M269" s="5">
        <v>4.2333333333333334</v>
      </c>
      <c r="N269" s="4">
        <v>0</v>
      </c>
      <c r="O269" s="5">
        <v>4.166666666666667</v>
      </c>
      <c r="P269" s="74">
        <v>0</v>
      </c>
      <c r="Q269" s="5">
        <v>4.2300000000000004</v>
      </c>
      <c r="T269" s="74">
        <v>0</v>
      </c>
      <c r="U269" s="5">
        <v>4.3</v>
      </c>
      <c r="AN269" s="74">
        <v>0</v>
      </c>
      <c r="AO269" s="96">
        <v>5</v>
      </c>
    </row>
    <row r="270" spans="1:41" ht="15" customHeight="1">
      <c r="A270" s="41">
        <v>64</v>
      </c>
      <c r="B270" s="40" t="s">
        <v>240</v>
      </c>
      <c r="C270" s="40"/>
      <c r="D270" s="21">
        <f>AVERAGE(M270,O270,Q270)</f>
        <v>4.29</v>
      </c>
      <c r="E270" s="22">
        <f>SUM(L270,N270,P270)</f>
        <v>0</v>
      </c>
      <c r="F270" s="24"/>
      <c r="G270" s="25"/>
      <c r="H270" s="81"/>
      <c r="I270" s="25"/>
      <c r="J270" s="24"/>
      <c r="K270" s="25"/>
      <c r="L270" s="74">
        <v>0</v>
      </c>
      <c r="M270" s="5">
        <v>4.0999999999999996</v>
      </c>
      <c r="N270" s="4">
        <v>0</v>
      </c>
      <c r="O270" s="5">
        <v>3.8</v>
      </c>
      <c r="P270" s="74">
        <v>0</v>
      </c>
      <c r="Q270" s="5">
        <v>4.97</v>
      </c>
    </row>
    <row r="271" spans="1:41" ht="15" customHeight="1">
      <c r="A271" s="41">
        <v>65</v>
      </c>
      <c r="B271" s="40" t="s">
        <v>205</v>
      </c>
      <c r="C271" s="40"/>
      <c r="D271" s="21">
        <f>AVERAGE(G271,I271,K271,M271,O271,Q271,S271,U271,W271,Y271,AA271,AC271,AE271,AG271,AI271,AK271)</f>
        <v>4.166666666666667</v>
      </c>
      <c r="E271" s="22">
        <f>SUM(F271,H271,J271,L271,N271,P271,R271,T271,V271,X271,Z271,AB271,AD271,AF271,AH271,AJ271)</f>
        <v>0</v>
      </c>
      <c r="F271" s="24"/>
      <c r="G271" s="25"/>
      <c r="H271" s="81"/>
      <c r="I271" s="25"/>
      <c r="J271" s="24">
        <v>0</v>
      </c>
      <c r="K271" s="25">
        <v>4.166666666666667</v>
      </c>
    </row>
    <row r="272" spans="1:41" ht="15" customHeight="1">
      <c r="A272" s="41">
        <v>66</v>
      </c>
      <c r="B272" s="40" t="s">
        <v>142</v>
      </c>
      <c r="C272" s="40"/>
      <c r="D272" s="21">
        <f>AVERAGE(K272,M272,Q272,U272,AO272)</f>
        <v>4.0997500000000002</v>
      </c>
      <c r="E272" s="22">
        <f>SUM(J272,L272,P272,T272,AN272)</f>
        <v>0</v>
      </c>
      <c r="F272" s="24"/>
      <c r="G272" s="25"/>
      <c r="H272" s="81">
        <v>0</v>
      </c>
      <c r="I272" s="25">
        <v>3.01</v>
      </c>
      <c r="J272" s="24">
        <v>0</v>
      </c>
      <c r="K272" s="25">
        <v>4.333333333333333</v>
      </c>
      <c r="L272" s="74">
        <v>0</v>
      </c>
      <c r="M272" s="5">
        <v>4.2</v>
      </c>
      <c r="N272" s="4">
        <v>0</v>
      </c>
      <c r="O272" s="5">
        <v>3.3</v>
      </c>
      <c r="P272" s="74">
        <v>0</v>
      </c>
      <c r="Q272" s="5">
        <v>3.53</v>
      </c>
      <c r="T272" s="74">
        <v>0</v>
      </c>
      <c r="U272" s="5">
        <v>4.4666666666666668</v>
      </c>
      <c r="AN272" s="74">
        <v>0</v>
      </c>
      <c r="AO272" s="96">
        <v>3.96875</v>
      </c>
    </row>
    <row r="273" spans="1:41" ht="15" customHeight="1">
      <c r="A273" s="41">
        <v>67</v>
      </c>
      <c r="B273" s="40" t="s">
        <v>303</v>
      </c>
      <c r="C273" s="40"/>
      <c r="D273" s="21">
        <f>AVERAGE(G273,I273,K273,M273,O273,Q273,S273,U273,W273,Y273,AA273,AC273,AE273,AG273,AI273,AK273)</f>
        <v>4.0625</v>
      </c>
      <c r="E273" s="22">
        <f>SUM(F273,H273,J273,L273,N273,P273,R273,T273,V273,X273,Z273,AB273,AD273,AF273,AH273,AJ273)</f>
        <v>0</v>
      </c>
      <c r="F273" s="24"/>
      <c r="G273" s="25"/>
      <c r="H273" s="81"/>
      <c r="I273" s="25"/>
      <c r="J273" s="24"/>
      <c r="K273" s="25"/>
      <c r="R273" s="4">
        <v>0</v>
      </c>
      <c r="S273" s="5">
        <v>4.0625</v>
      </c>
    </row>
    <row r="274" spans="1:41" ht="15" customHeight="1">
      <c r="A274" s="41">
        <v>68</v>
      </c>
      <c r="B274" s="40" t="s">
        <v>207</v>
      </c>
      <c r="C274" s="40"/>
      <c r="D274" s="21">
        <f>AVERAGE(G274,I274,K274,M274,O274,Q274,S274,U274,W274,Y274,AA274,AC274,AE274,AG274,AI274,AK274)</f>
        <v>4.0466666666666669</v>
      </c>
      <c r="E274" s="22">
        <f>SUM(F274,H274,J274,L274,N274,P274,R274,T274,V274,X274,Z274,AB274,AD274,AF274,AH274,AJ274)</f>
        <v>0</v>
      </c>
      <c r="F274" s="24"/>
      <c r="G274" s="25"/>
      <c r="H274" s="81"/>
      <c r="I274" s="25"/>
      <c r="J274" s="24">
        <v>0</v>
      </c>
      <c r="K274" s="25">
        <v>3.9333333333333331</v>
      </c>
      <c r="P274" s="74">
        <v>0</v>
      </c>
      <c r="Q274" s="5">
        <v>4.16</v>
      </c>
    </row>
    <row r="275" spans="1:41" ht="15" customHeight="1">
      <c r="A275" s="41">
        <v>69</v>
      </c>
      <c r="B275" s="40" t="s">
        <v>206</v>
      </c>
      <c r="C275" s="40"/>
      <c r="D275" s="21">
        <f>AVERAGE(G275,I275,K275,M275,O275,Q275,S275,U275,W275,Y275,AA275,AC275,AE275,AG275,AI275,AK275)</f>
        <v>3.9833333333333334</v>
      </c>
      <c r="E275" s="22">
        <f>SUM(F275,H275,J275,L275,N275,P275,R275,T275,V275,X275,Z275,AB275,AD275,AF275,AH275,AJ275)</f>
        <v>0</v>
      </c>
      <c r="F275" s="24"/>
      <c r="G275" s="25"/>
      <c r="H275" s="81"/>
      <c r="I275" s="25"/>
      <c r="J275" s="24">
        <v>0</v>
      </c>
      <c r="K275" s="25">
        <v>3.9833333333333334</v>
      </c>
    </row>
    <row r="276" spans="1:41" ht="15" customHeight="1">
      <c r="A276" s="41">
        <v>70</v>
      </c>
      <c r="B276" s="40" t="s">
        <v>140</v>
      </c>
      <c r="C276" s="40"/>
      <c r="D276" s="21">
        <f>AVERAGE(G276,I276,K276,M276,O276,Q276,S276,U276,W276,Y276,AA276,AC276,AE276,AG276,AI276,AK276)</f>
        <v>3.9533333333333331</v>
      </c>
      <c r="E276" s="22">
        <f>SUM(F276,H276,J276,L276,N276,P276,R276,T276,V276,X276,Z276,AB276,AD276,AF276,AH276,AJ276)</f>
        <v>0</v>
      </c>
      <c r="F276" s="24"/>
      <c r="G276" s="25"/>
      <c r="H276" s="81">
        <v>0</v>
      </c>
      <c r="I276" s="25">
        <v>4.24</v>
      </c>
      <c r="J276" s="24"/>
      <c r="K276" s="25"/>
      <c r="N276" s="4">
        <v>0</v>
      </c>
      <c r="O276" s="5">
        <v>3.6666666666666665</v>
      </c>
    </row>
    <row r="277" spans="1:41" ht="15" customHeight="1">
      <c r="A277" s="41">
        <v>71</v>
      </c>
      <c r="B277" s="40" t="s">
        <v>305</v>
      </c>
      <c r="C277" s="40"/>
      <c r="D277" s="21">
        <f>AVERAGE(G277,I277,K277,M277,O277,Q277,S277,U277,W277,Y277,AA277,AC277,AE277,AG277,AI277,AK277)</f>
        <v>3.921875</v>
      </c>
      <c r="E277" s="22">
        <f>SUM(F277,H277,J277,L277,N277,P277,R277,T277,V277,X277,Z277,AB277,AD277,AF277,AH277,AJ277)</f>
        <v>0</v>
      </c>
      <c r="F277" s="24"/>
      <c r="G277" s="25"/>
      <c r="H277" s="81"/>
      <c r="I277" s="25"/>
      <c r="J277" s="24"/>
      <c r="K277" s="25"/>
      <c r="R277" s="4">
        <v>0</v>
      </c>
      <c r="S277" s="5">
        <v>3.921875</v>
      </c>
    </row>
    <row r="278" spans="1:41" ht="15" customHeight="1">
      <c r="A278" s="41">
        <v>72</v>
      </c>
      <c r="B278" s="40" t="s">
        <v>306</v>
      </c>
      <c r="C278" s="40"/>
      <c r="D278" s="21">
        <f>AVERAGE(S278)</f>
        <v>3.796875</v>
      </c>
      <c r="E278" s="22">
        <f>SUM(R278)</f>
        <v>0</v>
      </c>
      <c r="F278" s="24"/>
      <c r="G278" s="25"/>
      <c r="H278" s="81"/>
      <c r="I278" s="25"/>
      <c r="J278" s="24"/>
      <c r="K278" s="25"/>
      <c r="R278" s="4">
        <v>0</v>
      </c>
      <c r="S278" s="5">
        <v>3.796875</v>
      </c>
    </row>
    <row r="279" spans="1:41" ht="15" customHeight="1">
      <c r="A279" s="41">
        <v>73</v>
      </c>
      <c r="B279" s="40" t="s">
        <v>208</v>
      </c>
      <c r="C279" s="40"/>
      <c r="D279" s="21">
        <f>AVERAGE(K279,M279,Q279,AO279)</f>
        <v>3.751302083333333</v>
      </c>
      <c r="E279" s="22">
        <f>SUM(J279,L279,P279,AN279)</f>
        <v>0</v>
      </c>
      <c r="F279" s="24"/>
      <c r="G279" s="25"/>
      <c r="H279" s="81"/>
      <c r="I279" s="25"/>
      <c r="J279" s="24">
        <v>0</v>
      </c>
      <c r="K279" s="25">
        <v>3.7833333333333332</v>
      </c>
      <c r="L279" s="74">
        <v>0</v>
      </c>
      <c r="M279" s="5">
        <v>4.0999999999999996</v>
      </c>
      <c r="P279" s="74">
        <v>0</v>
      </c>
      <c r="Q279" s="5">
        <v>3.7</v>
      </c>
      <c r="AN279" s="74">
        <v>0</v>
      </c>
      <c r="AO279" s="96">
        <v>3.421875</v>
      </c>
    </row>
    <row r="280" spans="1:41" ht="15" customHeight="1">
      <c r="A280" s="41">
        <v>74</v>
      </c>
      <c r="B280" s="40" t="s">
        <v>262</v>
      </c>
      <c r="C280" s="40"/>
      <c r="D280" s="21">
        <f>AVERAGE(G280,I280,K280,M280,O280,Q280,S280,U280,W280,Y280,AA280,AC280,AE280,AG280,AI280,AK280)</f>
        <v>3.75</v>
      </c>
      <c r="E280" s="22">
        <f>SUM(F280,H280,J280,L280,N280,P280,R280,T280,V280,X280,Z280,AB280,AD280,AF280,AH280,AJ280)</f>
        <v>0</v>
      </c>
      <c r="F280" s="24"/>
      <c r="G280" s="25"/>
      <c r="H280" s="81"/>
      <c r="I280" s="25"/>
      <c r="J280" s="24"/>
      <c r="K280" s="25"/>
      <c r="N280" s="4">
        <v>0</v>
      </c>
      <c r="O280" s="5">
        <v>3.75</v>
      </c>
    </row>
    <row r="281" spans="1:41" ht="15" customHeight="1">
      <c r="A281" s="41">
        <v>75</v>
      </c>
      <c r="B281" s="40" t="s">
        <v>27</v>
      </c>
      <c r="C281" s="40"/>
      <c r="D281" s="21">
        <f>AVERAGE(K281,O281,Q281,U281,AG281)</f>
        <v>3.5760000000000005</v>
      </c>
      <c r="E281" s="22">
        <f>SUM(J281,N281,P281,T281,AF281)</f>
        <v>0</v>
      </c>
      <c r="F281" s="24"/>
      <c r="G281" s="25"/>
      <c r="H281" s="81"/>
      <c r="I281" s="25"/>
      <c r="J281" s="24">
        <v>0</v>
      </c>
      <c r="K281" s="25">
        <v>3.3333333333333335</v>
      </c>
      <c r="N281" s="4">
        <v>0</v>
      </c>
      <c r="O281" s="5">
        <v>3.6166666666666667</v>
      </c>
      <c r="P281" s="74">
        <v>0</v>
      </c>
      <c r="Q281" s="5">
        <v>3.33</v>
      </c>
      <c r="T281" s="74">
        <v>0</v>
      </c>
      <c r="U281" s="5">
        <v>4.2333333333333334</v>
      </c>
      <c r="AF281" s="74">
        <v>0</v>
      </c>
      <c r="AG281" s="5">
        <v>3.3666666666666667</v>
      </c>
    </row>
    <row r="282" spans="1:41" ht="15" customHeight="1">
      <c r="A282" s="41">
        <v>76</v>
      </c>
      <c r="B282" s="40" t="s">
        <v>241</v>
      </c>
      <c r="C282" s="40"/>
      <c r="D282" s="21">
        <f>AVERAGE(G282,I282,K282,M282,O282,Q282,S282,U282,W282,Y282,AA282,AC282,AE282,AG282,AI282,AK282)</f>
        <v>3.5166666666666666</v>
      </c>
      <c r="E282" s="22">
        <f>SUM(F282,H282,J282,L282,N282,P282,R282,T282,V282,X282,Z282,AB282,AD282,AF282,AH282,AJ282)</f>
        <v>0</v>
      </c>
      <c r="F282" s="24"/>
      <c r="G282" s="25"/>
      <c r="H282" s="81"/>
      <c r="I282" s="25"/>
      <c r="J282" s="24"/>
      <c r="K282" s="25"/>
      <c r="L282" s="74">
        <v>0</v>
      </c>
      <c r="M282" s="5">
        <v>3.5166666666666666</v>
      </c>
    </row>
    <row r="283" spans="1:41" ht="15" customHeight="1">
      <c r="A283" s="41">
        <v>77</v>
      </c>
      <c r="B283" s="40" t="s">
        <v>284</v>
      </c>
      <c r="C283" s="40"/>
      <c r="D283" s="21">
        <f>AVERAGE(G283,I283,K283,M283,O283,Q283,S283,U283,W283,Y283,AA283,AC283,AE283,AG283,AI283,AK283)</f>
        <v>3.4633333333333334</v>
      </c>
      <c r="E283" s="22">
        <f>SUM(F283,H283,J283,L283,N283,P283,R283,T283,V283,X283,Z283,AB283,AD283,AF283,AH283,AJ283)</f>
        <v>0</v>
      </c>
      <c r="F283" s="24"/>
      <c r="G283" s="25"/>
      <c r="H283" s="81"/>
      <c r="I283" s="25"/>
      <c r="J283" s="24"/>
      <c r="K283" s="25"/>
      <c r="P283" s="74">
        <v>0</v>
      </c>
      <c r="Q283" s="5">
        <v>3.56</v>
      </c>
      <c r="T283" s="74">
        <v>0</v>
      </c>
      <c r="U283" s="5">
        <v>3.3666666666666667</v>
      </c>
    </row>
    <row r="284" spans="1:41" ht="15" customHeight="1">
      <c r="A284" s="41">
        <v>78</v>
      </c>
      <c r="B284" s="40" t="s">
        <v>242</v>
      </c>
      <c r="C284" s="40"/>
      <c r="D284" s="21">
        <f>AVERAGE(G284,I284,K284,M284,O284,Q284,S284,U284,W284,Y284,AA284,AC284,AE284,AG284,AI284,AK284)</f>
        <v>2.8666666666666667</v>
      </c>
      <c r="E284" s="22">
        <f>SUM(F284,H284,J284,L284,N284,P284,R284,T284,V284,X284,Z284,AB284,AD284,AF284,AH284,AJ284)</f>
        <v>0</v>
      </c>
      <c r="F284" s="24"/>
      <c r="G284" s="25"/>
      <c r="H284" s="81"/>
      <c r="I284" s="25"/>
      <c r="J284" s="24"/>
      <c r="K284" s="25"/>
      <c r="L284" s="74">
        <v>0</v>
      </c>
      <c r="M284" s="5">
        <v>2.8666666666666667</v>
      </c>
    </row>
    <row r="285" spans="1:41" ht="15" customHeight="1">
      <c r="A285" s="41"/>
      <c r="B285" s="40"/>
      <c r="C285" s="40"/>
      <c r="D285" s="21">
        <f>AVERAGE(G285,I285,K285,M285,O285,Q285,S285,U285,W285,Y285,AA285,AC285,AE285,AG285,AI285,AK285,AM285,AO285)</f>
        <v>0</v>
      </c>
      <c r="E285" s="22">
        <f>SUM(F285,H285,J285,L285,N285,P285,R285,T285,V285,X285,Z285,AB285,AD285,AF285,AH285,AJ285,AL285,AN285)</f>
        <v>0</v>
      </c>
      <c r="F285" s="24"/>
      <c r="G285" s="25">
        <v>0</v>
      </c>
      <c r="H285" s="81"/>
      <c r="I285" s="25"/>
      <c r="J285" s="24"/>
      <c r="K285" s="25"/>
    </row>
    <row r="286" spans="1:41" s="7" customFormat="1" ht="15" customHeight="1" thickBot="1">
      <c r="A286" s="52"/>
      <c r="B286" s="53"/>
      <c r="C286" s="53"/>
      <c r="D286" s="54"/>
      <c r="E286" s="29"/>
      <c r="F286" s="38"/>
      <c r="G286" s="39"/>
      <c r="H286" s="83"/>
      <c r="I286" s="39"/>
      <c r="J286" s="38"/>
      <c r="K286" s="39"/>
      <c r="L286" s="76"/>
      <c r="M286" s="10"/>
      <c r="N286" s="9"/>
      <c r="O286" s="10"/>
      <c r="P286" s="76"/>
      <c r="Q286" s="10"/>
      <c r="R286" s="9"/>
      <c r="S286" s="10"/>
      <c r="T286" s="76"/>
      <c r="U286" s="10"/>
      <c r="V286" s="9"/>
      <c r="W286" s="10"/>
      <c r="X286" s="76"/>
      <c r="Y286" s="10"/>
      <c r="Z286" s="9"/>
      <c r="AA286" s="10"/>
      <c r="AB286" s="76"/>
      <c r="AC286" s="10"/>
      <c r="AD286" s="9"/>
      <c r="AE286" s="10"/>
      <c r="AF286" s="76"/>
      <c r="AG286" s="10"/>
      <c r="AH286" s="9"/>
      <c r="AI286" s="10"/>
      <c r="AJ286" s="76"/>
      <c r="AK286" s="10"/>
      <c r="AL286" s="9"/>
      <c r="AM286" s="10"/>
      <c r="AN286" s="76"/>
      <c r="AO286" s="98"/>
    </row>
    <row r="287" spans="1:41" s="18" customFormat="1" ht="15" customHeight="1" thickTop="1">
      <c r="A287" s="14" t="s">
        <v>19</v>
      </c>
      <c r="B287" s="55"/>
      <c r="C287" s="55"/>
      <c r="D287" s="13" t="s">
        <v>33</v>
      </c>
      <c r="E287" s="11" t="s">
        <v>1</v>
      </c>
      <c r="F287" s="14"/>
      <c r="G287" s="15"/>
      <c r="H287" s="14"/>
      <c r="I287" s="15"/>
      <c r="J287" s="14"/>
      <c r="K287" s="15"/>
      <c r="L287" s="16"/>
      <c r="M287" s="17"/>
      <c r="N287" s="16"/>
      <c r="O287" s="17"/>
      <c r="P287" s="16"/>
      <c r="Q287" s="17"/>
      <c r="R287" s="16"/>
      <c r="S287" s="17"/>
      <c r="T287" s="16"/>
      <c r="U287" s="17"/>
      <c r="V287" s="16"/>
      <c r="W287" s="17"/>
      <c r="X287" s="16"/>
      <c r="Y287" s="17"/>
      <c r="Z287" s="16"/>
      <c r="AA287" s="17"/>
      <c r="AB287" s="16"/>
      <c r="AC287" s="17"/>
      <c r="AD287" s="16"/>
      <c r="AE287" s="17"/>
      <c r="AF287" s="16"/>
      <c r="AG287" s="17"/>
      <c r="AH287" s="16"/>
      <c r="AI287" s="17"/>
      <c r="AJ287" s="16"/>
      <c r="AK287" s="17"/>
      <c r="AL287" s="16"/>
      <c r="AM287" s="17"/>
      <c r="AN287" s="16"/>
      <c r="AO287" s="99"/>
    </row>
    <row r="288" spans="1:41" ht="15" customHeight="1">
      <c r="A288" s="41">
        <v>1</v>
      </c>
      <c r="B288" s="40" t="s">
        <v>143</v>
      </c>
      <c r="C288" s="40"/>
      <c r="D288" s="21">
        <f>AVERAGE(Y288,AE288,AI288,AM288,AO288)</f>
        <v>19.35885714285714</v>
      </c>
      <c r="E288" s="22">
        <f>SUM(X288,AD288,AH288,AL288,AN288)</f>
        <v>150</v>
      </c>
      <c r="F288" s="24"/>
      <c r="G288" s="25"/>
      <c r="H288" s="81">
        <v>30</v>
      </c>
      <c r="I288" s="25">
        <v>18.170000000000002</v>
      </c>
      <c r="J288" s="24">
        <v>27</v>
      </c>
      <c r="K288" s="25">
        <v>17.933333333333334</v>
      </c>
      <c r="L288" s="74">
        <v>18</v>
      </c>
      <c r="M288" s="5">
        <v>17.600000000000001</v>
      </c>
      <c r="N288" s="4">
        <v>27</v>
      </c>
      <c r="O288" s="5">
        <v>18.333333333333332</v>
      </c>
      <c r="P288" s="74">
        <v>27</v>
      </c>
      <c r="Q288" s="5">
        <v>18.23</v>
      </c>
      <c r="R288" s="4">
        <v>30</v>
      </c>
      <c r="S288" s="5">
        <v>19.25</v>
      </c>
      <c r="T288" s="74">
        <v>30</v>
      </c>
      <c r="U288" s="5">
        <v>18.733333333333334</v>
      </c>
      <c r="V288" s="4">
        <v>27</v>
      </c>
      <c r="W288" s="5">
        <v>18.4375</v>
      </c>
      <c r="X288" s="74">
        <v>30</v>
      </c>
      <c r="Y288" s="5">
        <v>19.329999999999998</v>
      </c>
      <c r="Z288" s="4">
        <v>27</v>
      </c>
      <c r="AA288" s="5">
        <v>19.428571428571427</v>
      </c>
      <c r="AB288" s="74">
        <v>30</v>
      </c>
      <c r="AC288" s="5">
        <v>19</v>
      </c>
      <c r="AD288" s="4">
        <v>30</v>
      </c>
      <c r="AE288" s="5">
        <v>19.285714285714285</v>
      </c>
      <c r="AH288" s="4">
        <v>30</v>
      </c>
      <c r="AI288" s="5">
        <v>19.428571428571427</v>
      </c>
      <c r="AJ288" s="74">
        <v>30</v>
      </c>
      <c r="AK288" s="5">
        <v>18.857142857142858</v>
      </c>
      <c r="AL288" s="4">
        <v>30</v>
      </c>
      <c r="AM288" s="5">
        <v>19.375</v>
      </c>
      <c r="AN288" s="74">
        <v>30</v>
      </c>
      <c r="AO288" s="96">
        <v>19.375</v>
      </c>
    </row>
    <row r="289" spans="1:41" ht="15" customHeight="1">
      <c r="A289" s="41">
        <v>2</v>
      </c>
      <c r="B289" s="40" t="s">
        <v>144</v>
      </c>
      <c r="C289" s="40"/>
      <c r="D289" s="21">
        <f>AVERAGE(M289,O289,Q289,W289,AA289)</f>
        <v>19.094761904761903</v>
      </c>
      <c r="E289" s="22">
        <f>SUM(L289,N289,P289,V289,Z289)</f>
        <v>150</v>
      </c>
      <c r="F289" s="24"/>
      <c r="G289" s="25"/>
      <c r="H289" s="81">
        <v>27</v>
      </c>
      <c r="I289" s="25">
        <v>17.940000000000001</v>
      </c>
      <c r="J289" s="24">
        <v>24</v>
      </c>
      <c r="K289" s="25">
        <v>17.866666666666667</v>
      </c>
      <c r="L289" s="74">
        <v>30</v>
      </c>
      <c r="M289" s="5">
        <v>18.866666666666667</v>
      </c>
      <c r="N289" s="4">
        <v>30</v>
      </c>
      <c r="O289" s="5">
        <v>19.2</v>
      </c>
      <c r="P289" s="74">
        <v>30</v>
      </c>
      <c r="Q289" s="5">
        <v>18.8</v>
      </c>
      <c r="R289" s="4">
        <v>27</v>
      </c>
      <c r="S289" s="5">
        <v>18.6875</v>
      </c>
      <c r="V289" s="4">
        <v>30</v>
      </c>
      <c r="W289" s="5">
        <v>18.75</v>
      </c>
      <c r="X289" s="74">
        <v>24</v>
      </c>
      <c r="Y289" s="5">
        <v>18.2</v>
      </c>
      <c r="Z289" s="4">
        <v>30</v>
      </c>
      <c r="AA289" s="5">
        <v>19.857142857142858</v>
      </c>
      <c r="AF289" s="74">
        <v>30</v>
      </c>
      <c r="AG289" s="5">
        <v>18.466666666666665</v>
      </c>
      <c r="AJ289" s="74">
        <v>27</v>
      </c>
      <c r="AK289" s="5">
        <v>18.5</v>
      </c>
      <c r="AL289" s="4">
        <v>27</v>
      </c>
      <c r="AM289" s="5">
        <v>18.875</v>
      </c>
    </row>
    <row r="290" spans="1:41" ht="15" customHeight="1">
      <c r="A290" s="41">
        <v>3</v>
      </c>
      <c r="B290" s="40" t="s">
        <v>146</v>
      </c>
      <c r="C290" s="40"/>
      <c r="D290" s="21">
        <f>AVERAGE(K290,Q290,AC290,AI290,AK290)</f>
        <v>18.241619047619047</v>
      </c>
      <c r="E290" s="22">
        <f>SUM(J290,P290,AB290,AH290,AJ290)</f>
        <v>132</v>
      </c>
      <c r="F290" s="24"/>
      <c r="G290" s="25"/>
      <c r="H290" s="81">
        <v>21</v>
      </c>
      <c r="I290" s="25">
        <v>17.09</v>
      </c>
      <c r="J290" s="24">
        <v>30</v>
      </c>
      <c r="K290" s="25">
        <v>18.333333333333332</v>
      </c>
      <c r="L290" s="74">
        <v>21</v>
      </c>
      <c r="M290" s="5">
        <v>17.933333333333334</v>
      </c>
      <c r="N290" s="4">
        <v>15</v>
      </c>
      <c r="O290" s="5">
        <v>17.466666666666665</v>
      </c>
      <c r="P290" s="74">
        <v>24</v>
      </c>
      <c r="Q290" s="5">
        <v>17.77</v>
      </c>
      <c r="V290" s="4">
        <v>24</v>
      </c>
      <c r="W290" s="5">
        <v>16.375</v>
      </c>
      <c r="X290" s="74">
        <v>21</v>
      </c>
      <c r="Y290" s="5">
        <v>18</v>
      </c>
      <c r="AB290" s="74">
        <v>27</v>
      </c>
      <c r="AC290" s="5">
        <v>18.533333333333335</v>
      </c>
      <c r="AH290" s="4">
        <v>27</v>
      </c>
      <c r="AI290" s="5">
        <v>18.571428571428573</v>
      </c>
      <c r="AJ290" s="74">
        <v>24</v>
      </c>
      <c r="AK290" s="5">
        <v>18</v>
      </c>
      <c r="AL290" s="4">
        <v>21</v>
      </c>
      <c r="AM290" s="5">
        <v>17.4375</v>
      </c>
      <c r="AN290" s="74">
        <v>12</v>
      </c>
      <c r="AO290" s="96">
        <v>16.25</v>
      </c>
    </row>
    <row r="291" spans="1:41" ht="15" customHeight="1">
      <c r="A291" s="41">
        <v>4</v>
      </c>
      <c r="B291" s="40" t="s">
        <v>243</v>
      </c>
      <c r="C291" s="40"/>
      <c r="D291" s="21">
        <f>AVERAGE(M291,AA291,AG291,AI291,AO291)</f>
        <v>18.211190476190474</v>
      </c>
      <c r="E291" s="22">
        <f>SUM(L291,Z291,AF291,AH291,AN291)</f>
        <v>126</v>
      </c>
      <c r="F291" s="24"/>
      <c r="G291" s="25"/>
      <c r="H291" s="81"/>
      <c r="I291" s="25"/>
      <c r="J291" s="24"/>
      <c r="K291" s="25"/>
      <c r="L291" s="74">
        <v>27</v>
      </c>
      <c r="M291" s="5">
        <v>18.2</v>
      </c>
      <c r="N291" s="4">
        <v>21</v>
      </c>
      <c r="O291" s="5">
        <v>18.066666666666666</v>
      </c>
      <c r="R291" s="4">
        <v>21</v>
      </c>
      <c r="S291" s="5">
        <v>18.0625</v>
      </c>
      <c r="Z291" s="4">
        <v>24</v>
      </c>
      <c r="AA291" s="5">
        <v>18.714285714285715</v>
      </c>
      <c r="AF291" s="74">
        <v>27</v>
      </c>
      <c r="AG291" s="5">
        <v>18.266666666666666</v>
      </c>
      <c r="AH291" s="4">
        <v>24</v>
      </c>
      <c r="AI291" s="5">
        <v>18</v>
      </c>
      <c r="AJ291" s="74">
        <v>21</v>
      </c>
      <c r="AK291" s="5">
        <v>17.714285714285715</v>
      </c>
      <c r="AN291" s="74">
        <v>24</v>
      </c>
      <c r="AO291" s="96">
        <v>17.875</v>
      </c>
    </row>
    <row r="292" spans="1:41" ht="15" customHeight="1">
      <c r="A292" s="41">
        <v>5</v>
      </c>
      <c r="B292" s="40" t="s">
        <v>210</v>
      </c>
      <c r="C292" s="40"/>
      <c r="D292" s="21">
        <f>AVERAGE(K292,Y292,AA292,AC292,AE292)</f>
        <v>18.106380952380949</v>
      </c>
      <c r="E292" s="22">
        <f>SUM(J292,X292,Z292,AB292,AD292)</f>
        <v>120</v>
      </c>
      <c r="F292" s="24"/>
      <c r="G292" s="25"/>
      <c r="H292" s="81"/>
      <c r="I292" s="25"/>
      <c r="J292" s="24">
        <v>21</v>
      </c>
      <c r="K292" s="25">
        <v>17.266666666666666</v>
      </c>
      <c r="L292" s="74">
        <v>15</v>
      </c>
      <c r="M292" s="5">
        <v>16.666666666666668</v>
      </c>
      <c r="N292" s="4">
        <v>18</v>
      </c>
      <c r="O292" s="5">
        <v>17.933333333333334</v>
      </c>
      <c r="P292" s="74">
        <v>21</v>
      </c>
      <c r="Q292" s="5">
        <v>16.97</v>
      </c>
      <c r="R292" s="4">
        <v>18</v>
      </c>
      <c r="S292" s="5">
        <v>17.0625</v>
      </c>
      <c r="X292" s="74">
        <v>27</v>
      </c>
      <c r="Y292" s="5">
        <v>18.47</v>
      </c>
      <c r="Z292" s="4">
        <v>21</v>
      </c>
      <c r="AA292" s="5">
        <v>18.642857142857142</v>
      </c>
      <c r="AB292" s="74">
        <v>24</v>
      </c>
      <c r="AC292" s="5">
        <v>17.866666666666667</v>
      </c>
      <c r="AD292" s="4">
        <v>27</v>
      </c>
      <c r="AE292" s="5">
        <v>18.285714285714285</v>
      </c>
      <c r="AF292" s="74">
        <v>18</v>
      </c>
      <c r="AG292" s="5">
        <v>16.600000000000001</v>
      </c>
      <c r="AH292" s="4">
        <v>21</v>
      </c>
      <c r="AI292" s="5">
        <v>16.928571428571427</v>
      </c>
      <c r="AJ292" s="74">
        <v>12</v>
      </c>
      <c r="AK292" s="5">
        <v>16.214285714285715</v>
      </c>
      <c r="AN292" s="74">
        <v>18</v>
      </c>
      <c r="AO292" s="96">
        <v>17.375</v>
      </c>
    </row>
    <row r="293" spans="1:41" ht="15" customHeight="1">
      <c r="A293" s="41">
        <v>6</v>
      </c>
      <c r="B293" s="40" t="s">
        <v>244</v>
      </c>
      <c r="C293" s="40"/>
      <c r="D293" s="21">
        <f>AVERAGE(O293,AG293,AI293,AK293,AO293)</f>
        <v>17.024999999999999</v>
      </c>
      <c r="E293" s="22">
        <f>SUM(N293,AF293,AH293,AJ293,AN293)</f>
        <v>96</v>
      </c>
      <c r="F293" s="24"/>
      <c r="G293" s="25"/>
      <c r="H293" s="81"/>
      <c r="I293" s="25"/>
      <c r="J293" s="24"/>
      <c r="K293" s="25"/>
      <c r="L293" s="74">
        <v>12</v>
      </c>
      <c r="M293" s="5">
        <v>14.866666666666667</v>
      </c>
      <c r="N293" s="4">
        <v>24</v>
      </c>
      <c r="O293" s="5">
        <v>18.266666666666666</v>
      </c>
      <c r="AF293" s="74">
        <v>24</v>
      </c>
      <c r="AG293" s="5">
        <v>16.733333333333334</v>
      </c>
      <c r="AH293" s="4">
        <v>18</v>
      </c>
      <c r="AI293" s="5">
        <v>16.857142857142858</v>
      </c>
      <c r="AJ293" s="74">
        <v>15</v>
      </c>
      <c r="AK293" s="5">
        <v>16.642857142857142</v>
      </c>
      <c r="AN293" s="74">
        <v>15</v>
      </c>
      <c r="AO293" s="96">
        <v>16.625</v>
      </c>
    </row>
    <row r="294" spans="1:41" ht="15" customHeight="1">
      <c r="A294" s="41">
        <v>7</v>
      </c>
      <c r="B294" s="40" t="s">
        <v>264</v>
      </c>
      <c r="C294" s="40"/>
      <c r="D294" s="21">
        <f>AVERAGE(O294,Q294,U294,AG294,AM294)</f>
        <v>16.458333333333336</v>
      </c>
      <c r="E294" s="22">
        <f>SUM(N294,P294,T294,AF294,AL294)</f>
        <v>93</v>
      </c>
      <c r="F294" s="24"/>
      <c r="G294" s="25"/>
      <c r="H294" s="81"/>
      <c r="I294" s="25"/>
      <c r="J294" s="24"/>
      <c r="K294" s="25"/>
      <c r="N294" s="4">
        <v>9</v>
      </c>
      <c r="O294" s="5">
        <v>16.733333333333334</v>
      </c>
      <c r="P294" s="74">
        <v>18</v>
      </c>
      <c r="Q294" s="5">
        <v>16</v>
      </c>
      <c r="T294" s="74">
        <v>27</v>
      </c>
      <c r="U294" s="5">
        <v>16.2</v>
      </c>
      <c r="AF294" s="74">
        <v>21</v>
      </c>
      <c r="AG294" s="5">
        <v>16.733333333333334</v>
      </c>
      <c r="AL294" s="4">
        <v>18</v>
      </c>
      <c r="AM294" s="5">
        <v>16.625</v>
      </c>
    </row>
    <row r="295" spans="1:41" ht="15" customHeight="1">
      <c r="A295" s="41">
        <v>8</v>
      </c>
      <c r="B295" s="40" t="s">
        <v>145</v>
      </c>
      <c r="C295" s="40"/>
      <c r="D295" s="21">
        <f>AVERAGE(I295,M295,Q295,AO295)</f>
        <v>17.382916666666667</v>
      </c>
      <c r="E295" s="22">
        <f>SUM(H295,L295,P295,AN295)</f>
        <v>90</v>
      </c>
      <c r="F295" s="24"/>
      <c r="G295" s="25"/>
      <c r="H295" s="81">
        <v>24</v>
      </c>
      <c r="I295" s="25">
        <v>17.77</v>
      </c>
      <c r="J295" s="24"/>
      <c r="K295" s="25"/>
      <c r="L295" s="74">
        <v>24</v>
      </c>
      <c r="M295" s="5">
        <v>18.066666666666666</v>
      </c>
      <c r="P295" s="74">
        <v>15</v>
      </c>
      <c r="Q295" s="5">
        <v>14.57</v>
      </c>
      <c r="AN295" s="74">
        <v>27</v>
      </c>
      <c r="AO295" s="96">
        <v>19.125</v>
      </c>
    </row>
    <row r="296" spans="1:41" ht="15" customHeight="1">
      <c r="A296" s="41">
        <v>9</v>
      </c>
      <c r="B296" s="40" t="s">
        <v>411</v>
      </c>
      <c r="C296" s="40"/>
      <c r="D296" s="21">
        <f>AVERAGE(Y296,AC296,AI296,AM296)</f>
        <v>17.246220238095241</v>
      </c>
      <c r="E296" s="22">
        <f>SUM(X296,AB296,AH296,AL296)</f>
        <v>78</v>
      </c>
      <c r="F296" s="24"/>
      <c r="G296" s="25"/>
      <c r="H296" s="81"/>
      <c r="I296" s="25"/>
      <c r="J296" s="24"/>
      <c r="K296" s="25"/>
      <c r="X296" s="74">
        <v>18</v>
      </c>
      <c r="Y296" s="5">
        <v>17.47</v>
      </c>
      <c r="AB296" s="74">
        <v>21</v>
      </c>
      <c r="AC296" s="5">
        <v>17.666666666666668</v>
      </c>
      <c r="AH296" s="4">
        <v>15</v>
      </c>
      <c r="AI296" s="5">
        <v>15.785714285714286</v>
      </c>
      <c r="AL296" s="4">
        <v>24</v>
      </c>
      <c r="AM296" s="5">
        <v>18.0625</v>
      </c>
    </row>
    <row r="297" spans="1:41" ht="15" customHeight="1">
      <c r="A297" s="41">
        <v>10</v>
      </c>
      <c r="B297" s="40" t="s">
        <v>308</v>
      </c>
      <c r="C297" s="40"/>
      <c r="D297" s="21">
        <f>AVERAGE(S297,Y297,AA297,AE297)</f>
        <v>15.967410714285712</v>
      </c>
      <c r="E297" s="22">
        <f>SUM(R297,X297,Z297,AD297)</f>
        <v>69</v>
      </c>
      <c r="F297" s="24"/>
      <c r="G297" s="25"/>
      <c r="H297" s="81"/>
      <c r="I297" s="25"/>
      <c r="J297" s="24"/>
      <c r="K297" s="25"/>
      <c r="R297" s="4">
        <v>15</v>
      </c>
      <c r="S297" s="5">
        <v>14.8125</v>
      </c>
      <c r="X297" s="74">
        <v>15</v>
      </c>
      <c r="Y297" s="5">
        <v>16.2</v>
      </c>
      <c r="Z297" s="4">
        <v>15</v>
      </c>
      <c r="AA297" s="5">
        <v>18.285714285714285</v>
      </c>
      <c r="AD297" s="4">
        <v>24</v>
      </c>
      <c r="AE297" s="5">
        <v>14.571428571428571</v>
      </c>
    </row>
    <row r="298" spans="1:41" ht="15" customHeight="1">
      <c r="A298" s="41">
        <v>11</v>
      </c>
      <c r="B298" s="40" t="s">
        <v>307</v>
      </c>
      <c r="C298" s="40"/>
      <c r="D298" s="21">
        <f>AVERAGE(S298,AA298,AO298)</f>
        <v>18.25297619047619</v>
      </c>
      <c r="E298" s="22">
        <f>SUM(R298,Z298,AN298)</f>
        <v>63</v>
      </c>
      <c r="F298" s="24"/>
      <c r="G298" s="25"/>
      <c r="H298" s="81"/>
      <c r="I298" s="25"/>
      <c r="J298" s="24"/>
      <c r="K298" s="25"/>
      <c r="R298" s="4">
        <v>24</v>
      </c>
      <c r="S298" s="5">
        <v>18.625</v>
      </c>
      <c r="Z298" s="4">
        <v>18</v>
      </c>
      <c r="AA298" s="5">
        <v>18.571428571428573</v>
      </c>
      <c r="AN298" s="74">
        <v>21</v>
      </c>
      <c r="AO298" s="96">
        <v>17.5625</v>
      </c>
    </row>
    <row r="299" spans="1:41" ht="15" customHeight="1">
      <c r="A299" s="41">
        <v>12</v>
      </c>
      <c r="B299" s="40" t="s">
        <v>404</v>
      </c>
      <c r="C299" s="40"/>
      <c r="D299" s="21">
        <f>AVERAGE(AG299,AK299,AM299)</f>
        <v>14.126587301587302</v>
      </c>
      <c r="E299" s="22">
        <f>SUM(AF299,AJ299,AL299)</f>
        <v>48</v>
      </c>
      <c r="F299" s="24"/>
      <c r="G299" s="25"/>
      <c r="H299" s="81"/>
      <c r="I299" s="25"/>
      <c r="J299" s="24"/>
      <c r="K299" s="25"/>
      <c r="AF299" s="74">
        <v>15</v>
      </c>
      <c r="AG299" s="5">
        <v>9.9333333333333336</v>
      </c>
      <c r="AJ299" s="74">
        <v>18</v>
      </c>
      <c r="AK299" s="5">
        <v>17.071428571428573</v>
      </c>
      <c r="AL299" s="4">
        <v>15</v>
      </c>
      <c r="AM299" s="5">
        <v>15.375</v>
      </c>
    </row>
    <row r="300" spans="1:41" ht="15" customHeight="1">
      <c r="A300" s="41">
        <v>13</v>
      </c>
      <c r="B300" s="40" t="s">
        <v>349</v>
      </c>
      <c r="C300" s="40"/>
      <c r="D300" s="21">
        <f>AVERAGE(W300,Y300,AA300,AC300,AE300,AG300,AI300,AK300)</f>
        <v>10.4375</v>
      </c>
      <c r="E300" s="22">
        <f>SUM(V300,X300,Z300,AB300,AD300,AF300,AH300,AJ300)</f>
        <v>21</v>
      </c>
      <c r="F300" s="24"/>
      <c r="G300" s="25"/>
      <c r="H300" s="81"/>
      <c r="I300" s="25"/>
      <c r="J300" s="24"/>
      <c r="K300" s="25"/>
      <c r="V300" s="4">
        <v>21</v>
      </c>
      <c r="W300" s="5">
        <v>10.4375</v>
      </c>
    </row>
    <row r="301" spans="1:41" ht="15" customHeight="1">
      <c r="A301" s="41">
        <v>14</v>
      </c>
      <c r="B301" s="40" t="s">
        <v>263</v>
      </c>
      <c r="C301" s="40"/>
      <c r="D301" s="21">
        <f>AVERAGE(G301,I301,K301,M301,O301,Q301,S301,U301,W301,Y301,AA301,AC301,AE301,AG301,AI301,AK301)</f>
        <v>16.733333333333334</v>
      </c>
      <c r="E301" s="22">
        <f>SUM(F301,H301,J301,L301,N301,P301,R301,T301,V301,X301,Z301,AB301,AD301,AF301,AH301,AJ301)</f>
        <v>12</v>
      </c>
      <c r="F301" s="24"/>
      <c r="G301" s="25"/>
      <c r="H301" s="81"/>
      <c r="I301" s="25"/>
      <c r="J301" s="24"/>
      <c r="K301" s="25"/>
      <c r="N301" s="4">
        <v>12</v>
      </c>
      <c r="O301" s="5">
        <v>16.733333333333334</v>
      </c>
    </row>
    <row r="302" spans="1:41" ht="15" customHeight="1">
      <c r="A302" s="41">
        <v>15</v>
      </c>
      <c r="B302" s="40" t="s">
        <v>360</v>
      </c>
      <c r="C302" s="40"/>
      <c r="D302" s="21">
        <f>AVERAGE(Y302,AA302,AC302,AE302,AG302,AI302,AK302)</f>
        <v>16.07</v>
      </c>
      <c r="E302" s="22">
        <f>SUM(X302,Z302,AB302,AD302,AF302,AH302,AJ302)</f>
        <v>12</v>
      </c>
      <c r="F302" s="24"/>
      <c r="G302" s="25"/>
      <c r="H302" s="81"/>
      <c r="I302" s="25"/>
      <c r="J302" s="24"/>
      <c r="K302" s="25"/>
      <c r="X302" s="74">
        <v>12</v>
      </c>
      <c r="Y302" s="5">
        <v>16.07</v>
      </c>
    </row>
    <row r="303" spans="1:41" ht="15" customHeight="1">
      <c r="A303" s="41">
        <v>16</v>
      </c>
      <c r="B303" s="40" t="s">
        <v>309</v>
      </c>
      <c r="C303" s="40"/>
      <c r="D303" s="21">
        <f>AVERAGE(G303,I303,K303,M303,O303,Q303,S303,U303,W303,Y303,AA303,AC303,AE303,AG303,AI303,AK303)</f>
        <v>14.1875</v>
      </c>
      <c r="E303" s="22">
        <f>SUM(F303,H303,J303,L303,N303,P303,R303,T303,V303,X303,Z303,AB303,AD303,AF303,AH303,AJ303)</f>
        <v>12</v>
      </c>
      <c r="F303" s="24"/>
      <c r="G303" s="25"/>
      <c r="H303" s="81"/>
      <c r="I303" s="25"/>
      <c r="J303" s="24"/>
      <c r="K303" s="25"/>
      <c r="R303" s="4">
        <v>12</v>
      </c>
      <c r="S303" s="5">
        <v>14.1875</v>
      </c>
    </row>
    <row r="304" spans="1:41" ht="15" customHeight="1">
      <c r="A304" s="41">
        <v>17</v>
      </c>
      <c r="B304" s="40" t="s">
        <v>424</v>
      </c>
      <c r="C304" s="40"/>
      <c r="D304" s="21">
        <f>AVERAGE(AO304)</f>
        <v>13.6875</v>
      </c>
      <c r="E304" s="22">
        <f>SUM(AN304)</f>
        <v>9</v>
      </c>
      <c r="F304" s="24"/>
      <c r="G304" s="25"/>
      <c r="H304" s="81"/>
      <c r="I304" s="25"/>
      <c r="J304" s="24"/>
      <c r="K304" s="25"/>
      <c r="AN304" s="74">
        <v>9</v>
      </c>
      <c r="AO304" s="96">
        <v>13.6875</v>
      </c>
    </row>
    <row r="305" spans="1:41" ht="15" customHeight="1">
      <c r="A305" s="41">
        <v>18</v>
      </c>
      <c r="B305" s="40" t="s">
        <v>265</v>
      </c>
      <c r="C305" s="40"/>
      <c r="D305" s="21">
        <f>AVERAGE(G305,I305,K305,M305,O305,Q305,S305,U305,W305,Y305,AA305,AC305,AE305,AG305,AI305,AK305)</f>
        <v>15.533333333333333</v>
      </c>
      <c r="E305" s="22">
        <f>SUM(F305,H305,J305,L305,N305,P305,R305,T305,V305,X305,Z305,AB305,AD305,AF305,AH305,AJ305)</f>
        <v>6</v>
      </c>
      <c r="F305" s="24"/>
      <c r="G305" s="25"/>
      <c r="H305" s="81"/>
      <c r="I305" s="25"/>
      <c r="J305" s="24"/>
      <c r="K305" s="25"/>
      <c r="N305" s="4">
        <v>6</v>
      </c>
      <c r="O305" s="5">
        <v>15.533333333333333</v>
      </c>
    </row>
    <row r="306" spans="1:41" ht="15" customHeight="1">
      <c r="A306" s="41"/>
      <c r="B306" s="40"/>
      <c r="C306" s="40"/>
      <c r="D306" s="21">
        <f>AVERAGE(G306,I306,K306,M306,O306,Q306,S306,U306,W306,Y306,AA306,AC306,AE306,AG306,AI306,AK306,AM306,AO306)</f>
        <v>0</v>
      </c>
      <c r="E306" s="22">
        <f>SUM(F306,H306,J306,L306,N306,P306,R306,T306,V306,X306,Z306,AB306,AD306,AF306,AH306,AJ306,AL306,AN306)</f>
        <v>0</v>
      </c>
      <c r="F306" s="24"/>
      <c r="G306" s="25">
        <v>0</v>
      </c>
      <c r="H306" s="81"/>
      <c r="I306" s="25"/>
      <c r="J306" s="24"/>
      <c r="K306" s="25"/>
    </row>
    <row r="307" spans="1:41" s="7" customFormat="1" ht="15" customHeight="1" thickBot="1">
      <c r="A307" s="46"/>
      <c r="B307" s="47"/>
      <c r="C307" s="47"/>
      <c r="D307" s="56"/>
      <c r="E307" s="47"/>
      <c r="F307" s="31"/>
      <c r="G307" s="32"/>
      <c r="H307" s="82"/>
      <c r="I307" s="32"/>
      <c r="J307" s="31"/>
      <c r="K307" s="32"/>
      <c r="L307" s="76"/>
      <c r="M307" s="10"/>
      <c r="N307" s="9"/>
      <c r="O307" s="10"/>
      <c r="P307" s="76"/>
      <c r="Q307" s="10"/>
      <c r="R307" s="9"/>
      <c r="S307" s="10"/>
      <c r="T307" s="76"/>
      <c r="U307" s="10"/>
      <c r="V307" s="9"/>
      <c r="W307" s="10"/>
      <c r="X307" s="76"/>
      <c r="Y307" s="10"/>
      <c r="Z307" s="9"/>
      <c r="AA307" s="10"/>
      <c r="AB307" s="76"/>
      <c r="AC307" s="10"/>
      <c r="AD307" s="9"/>
      <c r="AE307" s="10"/>
      <c r="AF307" s="76"/>
      <c r="AG307" s="10"/>
      <c r="AH307" s="9"/>
      <c r="AI307" s="10"/>
      <c r="AJ307" s="76"/>
      <c r="AK307" s="10"/>
      <c r="AL307" s="9"/>
      <c r="AM307" s="10"/>
      <c r="AN307" s="76"/>
      <c r="AO307" s="98"/>
    </row>
    <row r="308" spans="1:41" s="18" customFormat="1" ht="15" customHeight="1" thickTop="1">
      <c r="A308" s="14" t="s">
        <v>20</v>
      </c>
      <c r="B308" s="55" t="s">
        <v>5</v>
      </c>
      <c r="C308" s="55"/>
      <c r="D308" s="13" t="s">
        <v>33</v>
      </c>
      <c r="E308" s="11" t="s">
        <v>1</v>
      </c>
      <c r="F308" s="14"/>
      <c r="G308" s="15"/>
      <c r="H308" s="14"/>
      <c r="I308" s="15"/>
      <c r="J308" s="14"/>
      <c r="K308" s="15"/>
      <c r="L308" s="16"/>
      <c r="M308" s="17"/>
      <c r="N308" s="16"/>
      <c r="O308" s="17"/>
      <c r="P308" s="16"/>
      <c r="Q308" s="17"/>
      <c r="R308" s="16"/>
      <c r="S308" s="17"/>
      <c r="T308" s="16"/>
      <c r="U308" s="17"/>
      <c r="V308" s="16"/>
      <c r="W308" s="17"/>
      <c r="X308" s="16"/>
      <c r="Y308" s="17"/>
      <c r="Z308" s="16"/>
      <c r="AA308" s="17"/>
      <c r="AB308" s="16"/>
      <c r="AC308" s="17"/>
      <c r="AD308" s="16"/>
      <c r="AE308" s="17"/>
      <c r="AF308" s="16"/>
      <c r="AG308" s="17"/>
      <c r="AH308" s="16"/>
      <c r="AI308" s="17"/>
      <c r="AJ308" s="16"/>
      <c r="AK308" s="17"/>
      <c r="AL308" s="16"/>
      <c r="AM308" s="17"/>
      <c r="AN308" s="16"/>
      <c r="AO308" s="99"/>
    </row>
    <row r="309" spans="1:41" ht="15" customHeight="1">
      <c r="A309" s="41">
        <v>1</v>
      </c>
      <c r="B309" s="40" t="s">
        <v>21</v>
      </c>
      <c r="C309" s="40"/>
      <c r="D309" s="21">
        <f>AVERAGE(G309,K309,U309,W309,Y309)</f>
        <v>5.9716249999999995</v>
      </c>
      <c r="E309" s="22">
        <f>SUM(F309,J309,T309,V309,X309)</f>
        <v>150</v>
      </c>
      <c r="F309" s="24">
        <v>30</v>
      </c>
      <c r="G309" s="25">
        <v>5.703125</v>
      </c>
      <c r="H309" s="81"/>
      <c r="I309" s="25"/>
      <c r="J309" s="24">
        <v>30</v>
      </c>
      <c r="K309" s="25">
        <v>5.86</v>
      </c>
      <c r="N309" s="4">
        <v>30</v>
      </c>
      <c r="O309" s="5">
        <v>4.2333333333333334</v>
      </c>
      <c r="P309" s="74">
        <v>30</v>
      </c>
      <c r="Q309" s="5">
        <v>5.09</v>
      </c>
      <c r="T309" s="74">
        <v>30</v>
      </c>
      <c r="U309" s="5">
        <v>5.7</v>
      </c>
      <c r="V309" s="4">
        <v>30</v>
      </c>
      <c r="W309" s="5">
        <v>5.875</v>
      </c>
      <c r="X309" s="74">
        <v>30</v>
      </c>
      <c r="Y309" s="5">
        <v>6.72</v>
      </c>
      <c r="AD309" s="4">
        <v>30</v>
      </c>
      <c r="AE309" s="5">
        <v>5.4821428571428568</v>
      </c>
      <c r="AF309" s="74">
        <v>30</v>
      </c>
      <c r="AG309" s="5">
        <v>5.0166666666666666</v>
      </c>
      <c r="AH309" s="4">
        <v>30</v>
      </c>
      <c r="AI309" s="5">
        <v>5.1964285714285712</v>
      </c>
    </row>
    <row r="310" spans="1:41" ht="15" customHeight="1">
      <c r="A310" s="41">
        <v>2</v>
      </c>
      <c r="B310" s="40" t="s">
        <v>245</v>
      </c>
      <c r="C310" s="40"/>
      <c r="D310" s="21">
        <f>AVERAGE(M310,Q310,S310,AA310,AE310,AG310,AI310,AK310)</f>
        <v>3.4696666666666665</v>
      </c>
      <c r="E310" s="22">
        <f>SUM(L310,P310,R310,Z310,AD310,AF310,AH310,AJ310)</f>
        <v>141</v>
      </c>
      <c r="F310" s="24"/>
      <c r="G310" s="25"/>
      <c r="H310" s="81"/>
      <c r="I310" s="25"/>
      <c r="J310" s="24"/>
      <c r="K310" s="25"/>
      <c r="L310" s="74">
        <v>30</v>
      </c>
      <c r="M310" s="5">
        <v>3.7333333333333334</v>
      </c>
      <c r="P310" s="74">
        <v>27</v>
      </c>
      <c r="Q310" s="5">
        <v>3.49</v>
      </c>
      <c r="R310" s="4">
        <v>27</v>
      </c>
      <c r="S310" s="5">
        <v>2.125</v>
      </c>
      <c r="Z310" s="4">
        <v>30</v>
      </c>
      <c r="AA310" s="5">
        <v>3.7321428571428572</v>
      </c>
      <c r="AD310" s="4">
        <v>27</v>
      </c>
      <c r="AE310" s="5">
        <v>4.2678571428571432</v>
      </c>
    </row>
    <row r="311" spans="1:41" ht="15" customHeight="1">
      <c r="A311" s="41">
        <v>3</v>
      </c>
      <c r="B311" s="40" t="s">
        <v>310</v>
      </c>
      <c r="C311" s="40"/>
      <c r="D311" s="21">
        <f>AVERAGE(S311,AA311,AC311,AE311,AG311,AI311,AK311)</f>
        <v>2.8549107142857144</v>
      </c>
      <c r="E311" s="22">
        <f>SUM(R311,Z311,AB311,AD311,AF311,AH311,AJ311)</f>
        <v>57</v>
      </c>
      <c r="F311" s="24"/>
      <c r="G311" s="25"/>
      <c r="H311" s="81"/>
      <c r="I311" s="25"/>
      <c r="J311" s="24"/>
      <c r="K311" s="25"/>
      <c r="R311" s="4">
        <v>30</v>
      </c>
      <c r="S311" s="5">
        <v>2.40625</v>
      </c>
      <c r="Z311" s="4">
        <v>27</v>
      </c>
      <c r="AA311" s="5">
        <v>3.3035714285714284</v>
      </c>
    </row>
    <row r="312" spans="1:41" ht="15" customHeight="1">
      <c r="A312" s="41">
        <v>4</v>
      </c>
      <c r="B312" s="40" t="s">
        <v>211</v>
      </c>
      <c r="C312" s="40"/>
      <c r="D312" s="21">
        <f>AVERAGE(G312,I312,K312,M312,O312,Q312,S312,U312,W312,Y312,AA312,AC312,AE312,AG312,AI312,AK312)</f>
        <v>4.2666666666666666</v>
      </c>
      <c r="E312" s="22">
        <f>SUM(F312,H312,J312,L312,N312,P312,R312,T312,V312,X312,Z312,AB312,AD312,AF312,AH312,AJ312)</f>
        <v>27</v>
      </c>
      <c r="F312" s="24"/>
      <c r="G312" s="25"/>
      <c r="H312" s="81"/>
      <c r="I312" s="25"/>
      <c r="J312" s="24">
        <v>27</v>
      </c>
      <c r="K312" s="25">
        <v>4.2666666666666666</v>
      </c>
    </row>
    <row r="313" spans="1:41" ht="15" customHeight="1">
      <c r="A313" s="41">
        <v>5</v>
      </c>
      <c r="B313" s="40" t="s">
        <v>28</v>
      </c>
      <c r="C313" s="40"/>
      <c r="D313" s="21">
        <f>AVERAGE(G313,I313,K313,M313,O313,Q313,S313,U313,W313,Y313,AA313,AC313,AE313,AG313,AI313,AK313)</f>
        <v>3</v>
      </c>
      <c r="E313" s="22">
        <f>SUM(F313,H313,J313,L313,N313,P313,R313,T313,V313,X313,Z313,AB313,AD313,AF313,AH313,AJ313)</f>
        <v>27</v>
      </c>
      <c r="F313" s="24">
        <v>27</v>
      </c>
      <c r="G313" s="25">
        <v>3</v>
      </c>
      <c r="H313" s="81"/>
      <c r="I313" s="25"/>
      <c r="J313" s="24"/>
      <c r="K313" s="25"/>
    </row>
    <row r="314" spans="1:41" ht="15" customHeight="1">
      <c r="A314" s="41">
        <v>6</v>
      </c>
      <c r="B314" s="40" t="s">
        <v>378</v>
      </c>
      <c r="C314" s="40"/>
      <c r="D314" s="21">
        <f>AVERAGE(G314,I314,K314,M314,O314,Q314,S314,U314,W314,Y314,AA314,AC314,AE314,AG314,AI314,AK314)</f>
        <v>2.6428571428571428</v>
      </c>
      <c r="E314" s="22">
        <f>SUM(F314,H314,J314,L314,N314,P314,R314,T314,V314,X314,Z314,AB314,AD314,AF314,AH314,AJ314)</f>
        <v>24</v>
      </c>
      <c r="F314" s="24"/>
      <c r="G314" s="25"/>
      <c r="H314" s="81"/>
      <c r="I314" s="25"/>
      <c r="J314" s="24"/>
      <c r="K314" s="25"/>
      <c r="Z314" s="4">
        <v>24</v>
      </c>
      <c r="AA314" s="5">
        <v>2.6428571428571428</v>
      </c>
    </row>
    <row r="315" spans="1:41" ht="15" customHeight="1">
      <c r="A315" s="41">
        <v>7</v>
      </c>
      <c r="B315" s="40" t="s">
        <v>285</v>
      </c>
      <c r="C315" s="40"/>
      <c r="D315" s="21">
        <f>AVERAGE(G315,I315,K315,M315,O315,Q315,S315,U315,W315,Y315,AA315,AC315,AE315,AG315,AI315,AK315)</f>
        <v>2.09</v>
      </c>
      <c r="E315" s="22">
        <f>SUM(F315,H315,J315,L315,N315,P315,R315,T315,V315,X315,Z315,AB315,AD315,AF315,AH315,AJ315)</f>
        <v>24</v>
      </c>
      <c r="F315" s="24"/>
      <c r="G315" s="25"/>
      <c r="H315" s="81"/>
      <c r="I315" s="25"/>
      <c r="J315" s="24"/>
      <c r="K315" s="25"/>
      <c r="P315" s="74">
        <v>24</v>
      </c>
      <c r="Q315" s="5">
        <v>2.09</v>
      </c>
    </row>
    <row r="316" spans="1:41" ht="15" customHeight="1">
      <c r="A316" s="41"/>
      <c r="B316" s="40"/>
      <c r="C316" s="40"/>
      <c r="D316" s="21">
        <f>AVERAGE(G316,I316,K316,M316,O316,Q316,S316,U316,W316,Y316,AA316,AC316,AE316,AG316,AI316,AK316,AM316,AO316)</f>
        <v>0</v>
      </c>
      <c r="E316" s="22">
        <f>SUM(F316,H316,J316,L316,N316,P316,R316,T316,V316,X316,Z316,AB316,AD316,AF316,AH316,AJ316,AL316,AN316)</f>
        <v>0</v>
      </c>
      <c r="F316" s="24"/>
      <c r="G316" s="25">
        <v>0</v>
      </c>
      <c r="H316" s="81"/>
      <c r="I316" s="25"/>
      <c r="J316" s="24"/>
      <c r="K316" s="25"/>
    </row>
    <row r="317" spans="1:41" s="64" customFormat="1" ht="15" customHeight="1">
      <c r="A317" s="57"/>
      <c r="B317" s="58"/>
      <c r="C317" s="58"/>
      <c r="D317" s="59"/>
      <c r="E317" s="58"/>
      <c r="F317" s="60"/>
      <c r="G317" s="61"/>
      <c r="H317" s="84"/>
      <c r="I317" s="61"/>
      <c r="J317" s="60"/>
      <c r="K317" s="61"/>
      <c r="L317" s="85"/>
      <c r="M317" s="63"/>
      <c r="N317" s="62"/>
      <c r="O317" s="63"/>
      <c r="P317" s="85"/>
      <c r="Q317" s="63"/>
      <c r="R317" s="62"/>
      <c r="S317" s="63"/>
      <c r="T317" s="85"/>
      <c r="U317" s="63"/>
      <c r="V317" s="62"/>
      <c r="W317" s="63"/>
      <c r="X317" s="85"/>
      <c r="Y317" s="63"/>
      <c r="Z317" s="62"/>
      <c r="AA317" s="63"/>
      <c r="AB317" s="85"/>
      <c r="AC317" s="63"/>
      <c r="AD317" s="62"/>
      <c r="AE317" s="63"/>
      <c r="AF317" s="85"/>
      <c r="AG317" s="63"/>
      <c r="AH317" s="62"/>
      <c r="AI317" s="63"/>
      <c r="AJ317" s="85"/>
      <c r="AK317" s="63"/>
      <c r="AL317" s="62"/>
      <c r="AM317" s="63"/>
      <c r="AN317" s="85"/>
      <c r="AO317" s="100"/>
    </row>
    <row r="318" spans="1:41" ht="15" customHeight="1">
      <c r="A318" s="41">
        <v>1</v>
      </c>
      <c r="B318" s="40" t="s">
        <v>147</v>
      </c>
      <c r="C318" s="40"/>
      <c r="D318" s="21">
        <f>AVERAGE(I318,U318,Y318,AC318,AI318)</f>
        <v>6.8827619047619049</v>
      </c>
      <c r="E318" s="22">
        <f>SUM(H318,T318,X318,AB318,AH318)</f>
        <v>150</v>
      </c>
      <c r="F318" s="24"/>
      <c r="G318" s="25"/>
      <c r="H318" s="81">
        <v>30</v>
      </c>
      <c r="I318" s="25">
        <v>7.01</v>
      </c>
      <c r="J318" s="24"/>
      <c r="K318" s="25"/>
      <c r="R318" s="4">
        <v>27</v>
      </c>
      <c r="S318" s="5">
        <v>5.796875</v>
      </c>
      <c r="T318" s="74">
        <v>30</v>
      </c>
      <c r="U318" s="5">
        <v>6.95</v>
      </c>
      <c r="V318" s="4">
        <v>30</v>
      </c>
      <c r="W318" s="5">
        <v>6.34375</v>
      </c>
      <c r="X318" s="74">
        <v>30</v>
      </c>
      <c r="Y318" s="5">
        <v>7.03</v>
      </c>
      <c r="AB318" s="74">
        <v>30</v>
      </c>
      <c r="AC318" s="5">
        <v>6.8166666666666664</v>
      </c>
      <c r="AH318" s="4">
        <v>30</v>
      </c>
      <c r="AI318" s="5">
        <v>6.6071428571428568</v>
      </c>
      <c r="AL318" s="4">
        <v>30</v>
      </c>
      <c r="AM318" s="5">
        <v>6.484375</v>
      </c>
    </row>
    <row r="319" spans="1:41" ht="15" customHeight="1">
      <c r="A319" s="41">
        <v>2</v>
      </c>
      <c r="B319" s="40" t="s">
        <v>148</v>
      </c>
      <c r="C319" s="40"/>
      <c r="D319" s="21">
        <f>AVERAGE(K319,Q319,AC319,AE319,AG319)</f>
        <v>6.0439523809523807</v>
      </c>
      <c r="E319" s="22">
        <f>SUM(J319,P319,AB319,AD319,AF319)</f>
        <v>147</v>
      </c>
      <c r="F319" s="24"/>
      <c r="G319" s="25"/>
      <c r="H319" s="81">
        <v>27</v>
      </c>
      <c r="I319" s="25">
        <v>5.8</v>
      </c>
      <c r="J319" s="24">
        <v>30</v>
      </c>
      <c r="K319" s="25">
        <v>5.583333333333333</v>
      </c>
      <c r="L319" s="74">
        <v>21</v>
      </c>
      <c r="M319" s="5">
        <v>4.2666666666666666</v>
      </c>
      <c r="N319" s="4">
        <v>18</v>
      </c>
      <c r="O319" s="5">
        <v>5.4666666666666668</v>
      </c>
      <c r="P319" s="74">
        <v>30</v>
      </c>
      <c r="Q319" s="5">
        <v>6.09</v>
      </c>
      <c r="R319" s="4">
        <v>21</v>
      </c>
      <c r="S319" s="5">
        <v>5.46875</v>
      </c>
      <c r="X319" s="74">
        <v>24</v>
      </c>
      <c r="Y319" s="5">
        <v>6.53</v>
      </c>
      <c r="Z319" s="4">
        <v>27</v>
      </c>
      <c r="AA319" s="5">
        <v>5.9642857142857144</v>
      </c>
      <c r="AB319" s="74">
        <v>27</v>
      </c>
      <c r="AC319" s="5">
        <v>6.1166666666666663</v>
      </c>
      <c r="AD319" s="4">
        <v>30</v>
      </c>
      <c r="AE319" s="5">
        <v>6.1964285714285712</v>
      </c>
      <c r="AF319" s="74">
        <v>30</v>
      </c>
      <c r="AG319" s="5">
        <v>6.2333333333333334</v>
      </c>
      <c r="AH319" s="4">
        <v>24</v>
      </c>
      <c r="AI319" s="5">
        <v>5.3571428571428568</v>
      </c>
    </row>
    <row r="320" spans="1:41" ht="15" customHeight="1">
      <c r="A320" s="41">
        <v>3</v>
      </c>
      <c r="B320" s="40" t="s">
        <v>13</v>
      </c>
      <c r="C320" s="40"/>
      <c r="D320" s="21">
        <f>AVERAGE(G320,M320,O320,W320,AM320)</f>
        <v>5.6914583333333333</v>
      </c>
      <c r="E320" s="22">
        <f>SUM(F320,L320,N320,V320,AL320)</f>
        <v>144</v>
      </c>
      <c r="F320" s="24">
        <v>30</v>
      </c>
      <c r="G320" s="25">
        <v>4.96875</v>
      </c>
      <c r="H320" s="81">
        <v>24</v>
      </c>
      <c r="I320" s="25">
        <v>5.26</v>
      </c>
      <c r="J320" s="24">
        <v>21</v>
      </c>
      <c r="K320" s="25">
        <v>4.5333333333333332</v>
      </c>
      <c r="L320" s="74">
        <v>30</v>
      </c>
      <c r="M320" s="5">
        <v>5.2666666666666666</v>
      </c>
      <c r="N320" s="4">
        <v>30</v>
      </c>
      <c r="O320" s="5">
        <v>6.05</v>
      </c>
      <c r="P320" s="74">
        <v>27</v>
      </c>
      <c r="Q320" s="5">
        <v>5.67</v>
      </c>
      <c r="R320" s="4">
        <v>9</v>
      </c>
      <c r="S320" s="5">
        <v>4.796875</v>
      </c>
      <c r="V320" s="4">
        <v>27</v>
      </c>
      <c r="W320" s="5">
        <v>6.125</v>
      </c>
      <c r="AB320" s="74">
        <v>21</v>
      </c>
      <c r="AC320" s="5">
        <v>5.45</v>
      </c>
      <c r="AH320" s="4">
        <v>27</v>
      </c>
      <c r="AI320" s="5">
        <v>5.8214285714285712</v>
      </c>
      <c r="AL320" s="4">
        <v>27</v>
      </c>
      <c r="AM320" s="5">
        <v>6.046875</v>
      </c>
    </row>
    <row r="321" spans="1:41" ht="15" customHeight="1">
      <c r="A321" s="41">
        <v>4</v>
      </c>
      <c r="B321" s="40" t="s">
        <v>22</v>
      </c>
      <c r="C321" s="40"/>
      <c r="D321" s="21">
        <f>AVERAGE(K321,O321,AC321,AK321,AO321)</f>
        <v>5.2050000000000001</v>
      </c>
      <c r="E321" s="22">
        <f>SUM(J321,N321,AB321,AJ321,AN321)</f>
        <v>129</v>
      </c>
      <c r="F321" s="24">
        <v>24</v>
      </c>
      <c r="G321" s="25">
        <v>4.515625</v>
      </c>
      <c r="H321" s="81"/>
      <c r="I321" s="25"/>
      <c r="J321" s="24">
        <v>27</v>
      </c>
      <c r="K321" s="25">
        <v>5.3</v>
      </c>
      <c r="N321" s="4">
        <v>24</v>
      </c>
      <c r="O321" s="5">
        <v>5.65</v>
      </c>
      <c r="R321" s="4">
        <v>6</v>
      </c>
      <c r="S321" s="5">
        <v>4.703125</v>
      </c>
      <c r="V321" s="4">
        <v>21</v>
      </c>
      <c r="W321" s="5">
        <v>5.234375</v>
      </c>
      <c r="AB321" s="74">
        <v>24</v>
      </c>
      <c r="AC321" s="5">
        <v>5.7</v>
      </c>
      <c r="AH321" s="4">
        <v>18</v>
      </c>
      <c r="AI321" s="5">
        <v>4.5892857142857144</v>
      </c>
      <c r="AJ321" s="74">
        <v>27</v>
      </c>
      <c r="AK321" s="5">
        <v>4.5</v>
      </c>
      <c r="AL321" s="4">
        <v>24</v>
      </c>
      <c r="AM321" s="5">
        <v>4.890625</v>
      </c>
      <c r="AN321" s="74">
        <v>27</v>
      </c>
      <c r="AO321" s="96">
        <v>4.875</v>
      </c>
    </row>
    <row r="322" spans="1:41" ht="15" customHeight="1">
      <c r="A322" s="41">
        <v>5</v>
      </c>
      <c r="B322" s="40" t="s">
        <v>149</v>
      </c>
      <c r="C322" s="40"/>
      <c r="D322" s="21">
        <f>AVERAGE(I322,K322,M322,U322,Y322)</f>
        <v>5.4173333333333327</v>
      </c>
      <c r="E322" s="22">
        <f>SUM(H322,J322,L322,T322,X322)</f>
        <v>126</v>
      </c>
      <c r="F322" s="24"/>
      <c r="G322" s="25"/>
      <c r="H322" s="81">
        <v>21</v>
      </c>
      <c r="I322" s="25">
        <v>4.4400000000000004</v>
      </c>
      <c r="J322" s="24">
        <v>24</v>
      </c>
      <c r="K322" s="25">
        <v>4.8499999999999996</v>
      </c>
      <c r="L322" s="74">
        <v>27</v>
      </c>
      <c r="M322" s="5">
        <v>4.95</v>
      </c>
      <c r="N322" s="4">
        <v>15</v>
      </c>
      <c r="O322" s="5">
        <v>5</v>
      </c>
      <c r="T322" s="74">
        <v>27</v>
      </c>
      <c r="U322" s="5">
        <v>6.2166666666666668</v>
      </c>
      <c r="V322" s="4">
        <v>18</v>
      </c>
      <c r="W322" s="5">
        <v>5.1875</v>
      </c>
      <c r="X322" s="74">
        <v>27</v>
      </c>
      <c r="Y322" s="5">
        <v>6.63</v>
      </c>
    </row>
    <row r="323" spans="1:41" ht="15" customHeight="1">
      <c r="A323" s="41">
        <v>6</v>
      </c>
      <c r="B323" s="40" t="s">
        <v>128</v>
      </c>
      <c r="C323" s="40"/>
      <c r="D323" s="21">
        <f>AVERAGE(Q323,U323,AG323,AI323,AO323)</f>
        <v>4.9922678571428571</v>
      </c>
      <c r="E323" s="22">
        <f>SUM(P323,T323,AF323,AH323,AN323)</f>
        <v>120</v>
      </c>
      <c r="F323" s="24"/>
      <c r="G323" s="25"/>
      <c r="H323" s="81"/>
      <c r="I323" s="25"/>
      <c r="J323" s="24"/>
      <c r="K323" s="25"/>
      <c r="P323" s="74">
        <v>24</v>
      </c>
      <c r="Q323" s="5">
        <v>4.96</v>
      </c>
      <c r="T323" s="74">
        <v>18</v>
      </c>
      <c r="U323" s="5">
        <v>4.6166666666666663</v>
      </c>
      <c r="AF323" s="74">
        <v>27</v>
      </c>
      <c r="AG323" s="5">
        <v>5.333333333333333</v>
      </c>
      <c r="AH323" s="4">
        <v>21</v>
      </c>
      <c r="AI323" s="5">
        <v>4.9107142857142856</v>
      </c>
      <c r="AN323" s="74">
        <v>30</v>
      </c>
      <c r="AO323" s="96">
        <v>5.140625</v>
      </c>
    </row>
    <row r="324" spans="1:41" ht="15" customHeight="1">
      <c r="A324" s="41">
        <v>7</v>
      </c>
      <c r="B324" s="40" t="s">
        <v>29</v>
      </c>
      <c r="C324" s="40"/>
      <c r="D324" s="21">
        <f>AVERAGE(G324,M324,AG324,AK324,AO324)</f>
        <v>3.9899702380952382</v>
      </c>
      <c r="E324" s="22">
        <f>SUM(F324,L324,AF324,AJ324,AN324)</f>
        <v>117</v>
      </c>
      <c r="F324" s="24">
        <v>21</v>
      </c>
      <c r="G324" s="25">
        <v>4.203125</v>
      </c>
      <c r="H324" s="81"/>
      <c r="I324" s="25"/>
      <c r="J324" s="24"/>
      <c r="K324" s="25"/>
      <c r="L324" s="74">
        <v>24</v>
      </c>
      <c r="M324" s="5">
        <v>4.55</v>
      </c>
      <c r="N324" s="4">
        <v>9</v>
      </c>
      <c r="O324" s="5">
        <v>3.6166666666666667</v>
      </c>
      <c r="P324" s="74">
        <v>15</v>
      </c>
      <c r="Q324" s="5">
        <v>3.84</v>
      </c>
      <c r="R324" s="4">
        <v>0</v>
      </c>
      <c r="S324" s="5">
        <v>2.9375</v>
      </c>
      <c r="V324" s="4">
        <v>15</v>
      </c>
      <c r="W324" s="5">
        <v>4.171875</v>
      </c>
      <c r="AF324" s="74">
        <v>24</v>
      </c>
      <c r="AG324" s="5">
        <v>4.4333333333333336</v>
      </c>
      <c r="AH324" s="4">
        <v>15</v>
      </c>
      <c r="AI324" s="5">
        <v>3.0714285714285716</v>
      </c>
      <c r="AJ324" s="74">
        <v>24</v>
      </c>
      <c r="AK324" s="5">
        <v>3.2321428571428572</v>
      </c>
      <c r="AL324" s="4">
        <v>18</v>
      </c>
      <c r="AM324" s="5">
        <v>3.46875</v>
      </c>
      <c r="AN324" s="74">
        <v>24</v>
      </c>
      <c r="AO324" s="96">
        <v>3.53125</v>
      </c>
    </row>
    <row r="325" spans="1:41" ht="15" customHeight="1">
      <c r="A325" s="41">
        <v>8</v>
      </c>
      <c r="B325" s="40" t="s">
        <v>311</v>
      </c>
      <c r="C325" s="40"/>
      <c r="D325" s="21">
        <f>AVERAGE(S325,AA325,AK325)</f>
        <v>6.8136160714285712</v>
      </c>
      <c r="E325" s="22">
        <f>SUM(R325,Z325,AJ325)</f>
        <v>60</v>
      </c>
      <c r="F325" s="24"/>
      <c r="G325" s="25"/>
      <c r="H325" s="81"/>
      <c r="I325" s="25"/>
      <c r="J325" s="24"/>
      <c r="K325" s="25"/>
      <c r="R325" s="4">
        <v>30</v>
      </c>
      <c r="S325" s="5">
        <v>6.859375</v>
      </c>
      <c r="Z325" s="4">
        <v>30</v>
      </c>
      <c r="AA325" s="5">
        <v>6.7678571428571432</v>
      </c>
    </row>
    <row r="326" spans="1:41" ht="15" customHeight="1">
      <c r="A326" s="41">
        <v>9</v>
      </c>
      <c r="B326" s="40" t="s">
        <v>213</v>
      </c>
      <c r="C326" s="40"/>
      <c r="D326" s="21">
        <f>AVERAGE(K326,Q326,U326,AK326)</f>
        <v>4.5166666666666666</v>
      </c>
      <c r="E326" s="22">
        <f>SUM(J326,P326,T326,AJ326)</f>
        <v>57</v>
      </c>
      <c r="F326" s="24"/>
      <c r="G326" s="25"/>
      <c r="H326" s="81"/>
      <c r="I326" s="25"/>
      <c r="J326" s="24">
        <v>15</v>
      </c>
      <c r="K326" s="25">
        <v>3.9833333333333334</v>
      </c>
      <c r="P326" s="74">
        <v>21</v>
      </c>
      <c r="Q326" s="5">
        <v>4.9000000000000004</v>
      </c>
      <c r="T326" s="74">
        <v>21</v>
      </c>
      <c r="U326" s="5">
        <v>4.666666666666667</v>
      </c>
    </row>
    <row r="327" spans="1:41" ht="15" customHeight="1">
      <c r="A327" s="41">
        <v>10</v>
      </c>
      <c r="B327" s="40" t="s">
        <v>266</v>
      </c>
      <c r="C327" s="40"/>
      <c r="D327" s="21">
        <f>AVERAGE(G327,I327,K327,M327,O327,Q327,S327,U327,W327,Y327,AA327,AC327,AE327,AG327,AI327,AK327)</f>
        <v>5.6166666666666671</v>
      </c>
      <c r="E327" s="22">
        <f>SUM(F327,H327,J327,L327,N327,P327,R327,T327,V327,X327,Z327,AB327,AD327,AF327,AH327,AJ327)</f>
        <v>45</v>
      </c>
      <c r="F327" s="24"/>
      <c r="G327" s="25"/>
      <c r="H327" s="81"/>
      <c r="I327" s="25"/>
      <c r="J327" s="24"/>
      <c r="K327" s="25"/>
      <c r="N327" s="4">
        <v>21</v>
      </c>
      <c r="O327" s="5">
        <v>5.4833333333333334</v>
      </c>
      <c r="R327" s="4">
        <v>24</v>
      </c>
      <c r="S327" s="5">
        <v>5.75</v>
      </c>
    </row>
    <row r="328" spans="1:41" ht="15" customHeight="1">
      <c r="A328" s="41">
        <v>11</v>
      </c>
      <c r="B328" s="40" t="s">
        <v>405</v>
      </c>
      <c r="C328" s="40"/>
      <c r="D328" s="21">
        <f>AVERAGE(AG328,AM328,AO328)</f>
        <v>3.6031249999999999</v>
      </c>
      <c r="E328" s="22">
        <f>SUM(AF328,AL328,AN328)</f>
        <v>42</v>
      </c>
      <c r="F328" s="24"/>
      <c r="G328" s="25"/>
      <c r="H328" s="81"/>
      <c r="I328" s="25"/>
      <c r="J328" s="24"/>
      <c r="K328" s="25"/>
      <c r="AF328" s="74">
        <v>21</v>
      </c>
      <c r="AG328" s="5">
        <v>3.55</v>
      </c>
      <c r="AL328" s="4">
        <v>21</v>
      </c>
      <c r="AM328" s="5">
        <v>3.65625</v>
      </c>
    </row>
    <row r="329" spans="1:41" ht="15" customHeight="1">
      <c r="A329" s="41">
        <v>12</v>
      </c>
      <c r="B329" s="40" t="s">
        <v>212</v>
      </c>
      <c r="C329" s="40"/>
      <c r="D329" s="21">
        <f>AVERAGE(,K329,S329,U329,AC329,AE329,AG329,AI329,AK329)</f>
        <v>3.1557291666666667</v>
      </c>
      <c r="E329" s="22">
        <f>SUM(,J329,R329,T329,AB329,AD329,AF329,AH329,AJ329)</f>
        <v>42</v>
      </c>
      <c r="F329" s="24"/>
      <c r="G329" s="25"/>
      <c r="H329" s="81"/>
      <c r="I329" s="25"/>
      <c r="J329" s="24">
        <v>18</v>
      </c>
      <c r="K329" s="25">
        <v>4.0166666666666666</v>
      </c>
      <c r="R329" s="4">
        <v>0</v>
      </c>
      <c r="S329" s="5">
        <v>3.15625</v>
      </c>
      <c r="T329" s="74">
        <v>24</v>
      </c>
      <c r="U329" s="5">
        <v>5.45</v>
      </c>
    </row>
    <row r="330" spans="1:41" ht="15" customHeight="1">
      <c r="A330" s="41">
        <v>13</v>
      </c>
      <c r="B330" s="40" t="s">
        <v>379</v>
      </c>
      <c r="C330" s="40"/>
      <c r="D330" s="21">
        <f>AVERAGE(S330,AA330,AC330,AE330,AG330,AI330,AK330)</f>
        <v>5.4095982142857144</v>
      </c>
      <c r="E330" s="22">
        <f>SUM(R330,Z330,AB330,AD330,AF330,AH330,AJ330)</f>
        <v>39</v>
      </c>
      <c r="F330" s="24"/>
      <c r="G330" s="25"/>
      <c r="H330" s="81"/>
      <c r="I330" s="25"/>
      <c r="J330" s="24"/>
      <c r="K330" s="25"/>
      <c r="R330" s="4">
        <v>15</v>
      </c>
      <c r="S330" s="5">
        <v>5.140625</v>
      </c>
      <c r="Z330" s="4">
        <v>24</v>
      </c>
      <c r="AA330" s="5">
        <v>5.6785714285714288</v>
      </c>
    </row>
    <row r="331" spans="1:41" ht="15" customHeight="1">
      <c r="A331" s="41">
        <v>14</v>
      </c>
      <c r="B331" s="40" t="s">
        <v>312</v>
      </c>
      <c r="C331" s="40"/>
      <c r="D331" s="21">
        <f>AVERAGE(,S331,AA331,AC331,AE331,AG331,AI331,AK331)</f>
        <v>3.5848214285714284</v>
      </c>
      <c r="E331" s="22">
        <f>SUM(R331,Z331,AB331,AD331,AF331,AH331,AJ331)</f>
        <v>39</v>
      </c>
      <c r="F331" s="24"/>
      <c r="G331" s="25"/>
      <c r="H331" s="81"/>
      <c r="I331" s="25"/>
      <c r="J331" s="24"/>
      <c r="K331" s="25"/>
      <c r="R331" s="4">
        <v>18</v>
      </c>
      <c r="S331" s="5">
        <v>5.21875</v>
      </c>
      <c r="Z331" s="4">
        <v>21</v>
      </c>
      <c r="AA331" s="5">
        <v>5.5357142857142856</v>
      </c>
    </row>
    <row r="332" spans="1:41" ht="15" customHeight="1">
      <c r="A332" s="41">
        <v>15</v>
      </c>
      <c r="B332" s="40" t="s">
        <v>415</v>
      </c>
      <c r="C332" s="40"/>
      <c r="D332" s="21">
        <f>AVERAGE(AK332,AM332,AO332)</f>
        <v>5.125</v>
      </c>
      <c r="E332" s="22">
        <f>SUM(AJ332,AL332,AN332)</f>
        <v>30</v>
      </c>
      <c r="F332" s="24"/>
      <c r="G332" s="25"/>
      <c r="H332" s="81"/>
      <c r="I332" s="25"/>
      <c r="J332" s="24"/>
      <c r="K332" s="25"/>
      <c r="AJ332" s="74">
        <v>30</v>
      </c>
      <c r="AK332" s="5">
        <v>5.125</v>
      </c>
    </row>
    <row r="333" spans="1:41" ht="15" customHeight="1">
      <c r="A333" s="41">
        <v>16</v>
      </c>
      <c r="B333" s="40" t="s">
        <v>267</v>
      </c>
      <c r="C333" s="40"/>
      <c r="D333" s="21">
        <f>AVERAGE(G333,I333,K333,M333,O333,Q333,S333,U333,W333,Y333,AA333,AC333,AE333,AG333,AI333,AK333)</f>
        <v>4.4033333333333333</v>
      </c>
      <c r="E333" s="22">
        <f>SUM(F333,H333,J333,L333,N333,P333,R333,T333,V333,X333,Z333,AB333,AD333,AF333,AH333,AJ333)</f>
        <v>30</v>
      </c>
      <c r="F333" s="24"/>
      <c r="G333" s="25"/>
      <c r="H333" s="81"/>
      <c r="I333" s="25"/>
      <c r="J333" s="24"/>
      <c r="K333" s="25"/>
      <c r="N333" s="4">
        <v>12</v>
      </c>
      <c r="O333" s="5">
        <v>4.5166666666666666</v>
      </c>
      <c r="P333" s="74">
        <v>18</v>
      </c>
      <c r="Q333" s="5">
        <v>4.29</v>
      </c>
    </row>
    <row r="334" spans="1:41" ht="15" customHeight="1">
      <c r="A334" s="41">
        <v>17</v>
      </c>
      <c r="B334" s="40" t="s">
        <v>132</v>
      </c>
      <c r="C334" s="40"/>
      <c r="D334" s="21">
        <f>AVERAGE(G334,I334,K334,M334,O334,Q334,S334,U334,W334,Y334,AA334,AC334,AE334,AG334,AI334,AK334)</f>
        <v>5.8166666666666664</v>
      </c>
      <c r="E334" s="22">
        <f>SUM(F334,H334,J334,L334,N334,P334,R334,T334,V334,X334,Z334,AB334,AD334,AF334,AH334,AJ334)</f>
        <v>27</v>
      </c>
      <c r="F334" s="24"/>
      <c r="G334" s="25"/>
      <c r="H334" s="81"/>
      <c r="I334" s="25"/>
      <c r="J334" s="24"/>
      <c r="K334" s="25"/>
      <c r="N334" s="4">
        <v>27</v>
      </c>
      <c r="O334" s="5">
        <v>5.8166666666666664</v>
      </c>
    </row>
    <row r="335" spans="1:41" ht="15" customHeight="1">
      <c r="A335" s="41">
        <v>18</v>
      </c>
      <c r="B335" s="40" t="s">
        <v>69</v>
      </c>
      <c r="C335" s="40"/>
      <c r="D335" s="21">
        <f>AVERAGE(G335,I335,K335,M335,O335,Q335,S335,U335,W335,Y335,AA335,AC335,AE335,AG335,AI335,AK335)</f>
        <v>4.890625</v>
      </c>
      <c r="E335" s="22">
        <f>SUM(F335,H335,J335,L335,N335,P335,R335,T335,V335,X335,Z335,AB335,AD335,AF335,AH335,AJ335)</f>
        <v>27</v>
      </c>
      <c r="F335" s="24">
        <v>27</v>
      </c>
      <c r="G335" s="25">
        <v>4.890625</v>
      </c>
      <c r="H335" s="81"/>
      <c r="I335" s="25"/>
      <c r="J335" s="24"/>
      <c r="K335" s="25"/>
    </row>
    <row r="336" spans="1:41" ht="15" customHeight="1">
      <c r="A336" s="41">
        <v>19</v>
      </c>
      <c r="B336" s="40" t="s">
        <v>350</v>
      </c>
      <c r="C336" s="40"/>
      <c r="D336" s="21">
        <f>AVERAGE(W336,AM336)</f>
        <v>2.96875</v>
      </c>
      <c r="E336" s="22">
        <f>SUM(V336,AL336)</f>
        <v>27</v>
      </c>
      <c r="F336" s="24"/>
      <c r="G336" s="25"/>
      <c r="H336" s="81"/>
      <c r="I336" s="25"/>
      <c r="J336" s="24"/>
      <c r="K336" s="25"/>
      <c r="V336" s="4">
        <v>12</v>
      </c>
      <c r="W336" s="5">
        <v>3.296875</v>
      </c>
      <c r="AL336" s="4">
        <v>15</v>
      </c>
      <c r="AM336" s="5">
        <v>2.640625</v>
      </c>
    </row>
    <row r="337" spans="1:41" ht="15" customHeight="1">
      <c r="A337" s="41">
        <v>20</v>
      </c>
      <c r="B337" s="40" t="s">
        <v>314</v>
      </c>
      <c r="C337" s="40"/>
      <c r="D337" s="21">
        <f>AVERAGE(S337,AA337,AC337,AE337,AG337,AI337,AK337)</f>
        <v>3.6908482142857144</v>
      </c>
      <c r="E337" s="22">
        <f>SUM(R337,Z337,AB337,AD337,AF337,AH337,AJ337)</f>
        <v>21</v>
      </c>
      <c r="F337" s="24"/>
      <c r="G337" s="25"/>
      <c r="H337" s="81"/>
      <c r="I337" s="25"/>
      <c r="J337" s="24"/>
      <c r="K337" s="25"/>
      <c r="R337" s="4">
        <v>3</v>
      </c>
      <c r="S337" s="5">
        <v>3.453125</v>
      </c>
      <c r="Z337" s="4">
        <v>18</v>
      </c>
      <c r="AA337" s="5">
        <v>3.9285714285714284</v>
      </c>
    </row>
    <row r="338" spans="1:41" ht="15" customHeight="1">
      <c r="A338" s="41">
        <v>21</v>
      </c>
      <c r="B338" s="40" t="s">
        <v>380</v>
      </c>
      <c r="C338" s="40"/>
      <c r="D338" s="21">
        <f>AVERAGE(G338,I338,K338,M338,O338,Q338,S338,U338,W338,Y338,AA338,AC338,AE338,AG338,AI338,AK338)</f>
        <v>3.0535714285714284</v>
      </c>
      <c r="E338" s="22">
        <f>SUM(F338,H338,J338,L338,N338,P338,R338,T338,V338,X338,Z338,AB338,AD338,AF338,AH338,AJ338)</f>
        <v>15</v>
      </c>
      <c r="F338" s="24"/>
      <c r="G338" s="25"/>
      <c r="H338" s="81"/>
      <c r="I338" s="25"/>
      <c r="J338" s="24"/>
      <c r="K338" s="25"/>
      <c r="Z338" s="4">
        <v>15</v>
      </c>
      <c r="AA338" s="5">
        <v>3.0535714285714284</v>
      </c>
    </row>
    <row r="339" spans="1:41" ht="15" customHeight="1">
      <c r="A339" s="41">
        <v>22</v>
      </c>
      <c r="B339" s="40" t="s">
        <v>313</v>
      </c>
      <c r="C339" s="40"/>
      <c r="D339" s="21">
        <f>AVERAGE(G339,I339,K339,M339,O339,Q339,S339,U339,W339,Y339,AA339,AC339,AE339,AG339,AI339,AK339)</f>
        <v>4.828125</v>
      </c>
      <c r="E339" s="22">
        <f>SUM(F339,H339,J339,L339,N339,P339,R339,T339,V339,X339,Z339,AB339,AD339,AF339,AH339,AJ339)</f>
        <v>12</v>
      </c>
      <c r="F339" s="24"/>
      <c r="G339" s="25"/>
      <c r="H339" s="81"/>
      <c r="I339" s="25"/>
      <c r="J339" s="24"/>
      <c r="K339" s="25"/>
      <c r="R339" s="4">
        <v>12</v>
      </c>
      <c r="S339" s="5">
        <v>4.828125</v>
      </c>
    </row>
    <row r="340" spans="1:41" ht="15" customHeight="1">
      <c r="A340" s="41">
        <v>23</v>
      </c>
      <c r="B340" s="40" t="s">
        <v>268</v>
      </c>
      <c r="C340" s="40"/>
      <c r="D340" s="21">
        <f>AVERAGE(G340,I340,K340,M340,O340,Q340,S340,U340,W340,Y340,AA340,AC340,AE340,AG340,AI340,AK340)</f>
        <v>3.2166666666666668</v>
      </c>
      <c r="E340" s="22">
        <f>SUM(F340,H340,J340,L340,N340,P340,R340,T340,V340,X340,Z340,AB340,AD340,AF340,AH340,AJ340)</f>
        <v>6</v>
      </c>
      <c r="F340" s="24"/>
      <c r="G340" s="25"/>
      <c r="H340" s="81"/>
      <c r="I340" s="25"/>
      <c r="J340" s="24"/>
      <c r="K340" s="25"/>
      <c r="N340" s="4">
        <v>6</v>
      </c>
      <c r="O340" s="5">
        <v>3.2166666666666668</v>
      </c>
    </row>
    <row r="341" spans="1:41" ht="15" customHeight="1">
      <c r="A341" s="41"/>
      <c r="B341" s="40"/>
      <c r="C341" s="40"/>
      <c r="D341" s="21">
        <f>AVERAGE(G341,I341,K341,M341,O341,Q341,S341,U341,W341,Y341,AA341,AC341,AE341,AG341,AI341,AK341,AM341,AO341)</f>
        <v>0</v>
      </c>
      <c r="E341" s="22">
        <f>SUM(F341,H341,J341,L341,N341,P341,R341,T341,V341,X341,Z341,AB341,AD341,AF341,AH341,AJ341,AL341,AN341)</f>
        <v>0</v>
      </c>
      <c r="F341" s="24"/>
      <c r="G341" s="25">
        <v>0</v>
      </c>
      <c r="H341" s="81"/>
      <c r="I341" s="25"/>
      <c r="J341" s="24"/>
      <c r="K341" s="25"/>
    </row>
    <row r="342" spans="1:41" s="7" customFormat="1" ht="15" customHeight="1" thickBot="1">
      <c r="A342" s="46"/>
      <c r="B342" s="47"/>
      <c r="C342" s="47"/>
      <c r="D342" s="28"/>
      <c r="E342" s="29"/>
      <c r="F342" s="31"/>
      <c r="G342" s="32"/>
      <c r="H342" s="82"/>
      <c r="I342" s="32"/>
      <c r="J342" s="31"/>
      <c r="K342" s="32"/>
      <c r="L342" s="76"/>
      <c r="M342" s="10"/>
      <c r="N342" s="9"/>
      <c r="O342" s="10"/>
      <c r="P342" s="76"/>
      <c r="Q342" s="10"/>
      <c r="R342" s="9"/>
      <c r="S342" s="10"/>
      <c r="T342" s="76"/>
      <c r="U342" s="10"/>
      <c r="V342" s="9"/>
      <c r="W342" s="10"/>
      <c r="X342" s="76"/>
      <c r="Y342" s="10"/>
      <c r="Z342" s="9"/>
      <c r="AA342" s="10"/>
      <c r="AB342" s="76"/>
      <c r="AC342" s="10"/>
      <c r="AD342" s="9"/>
      <c r="AE342" s="10"/>
      <c r="AF342" s="76"/>
      <c r="AG342" s="10"/>
      <c r="AH342" s="9"/>
      <c r="AI342" s="10"/>
      <c r="AJ342" s="76"/>
      <c r="AK342" s="10"/>
      <c r="AL342" s="9"/>
      <c r="AM342" s="10"/>
      <c r="AN342" s="76"/>
      <c r="AO342" s="98"/>
    </row>
    <row r="343" spans="1:41" s="18" customFormat="1" ht="15" customHeight="1" thickTop="1">
      <c r="A343" s="14" t="s">
        <v>23</v>
      </c>
      <c r="B343" s="55"/>
      <c r="C343" s="55"/>
      <c r="D343" s="13" t="s">
        <v>33</v>
      </c>
      <c r="E343" s="11" t="s">
        <v>1</v>
      </c>
      <c r="F343" s="14"/>
      <c r="G343" s="15"/>
      <c r="H343" s="14"/>
      <c r="I343" s="15"/>
      <c r="J343" s="14"/>
      <c r="K343" s="15"/>
      <c r="L343" s="16"/>
      <c r="M343" s="17"/>
      <c r="N343" s="16"/>
      <c r="O343" s="17"/>
      <c r="P343" s="16"/>
      <c r="Q343" s="17"/>
      <c r="R343" s="16"/>
      <c r="S343" s="17"/>
      <c r="T343" s="16"/>
      <c r="U343" s="17"/>
      <c r="V343" s="16"/>
      <c r="W343" s="17"/>
      <c r="X343" s="16"/>
      <c r="Y343" s="17"/>
      <c r="Z343" s="16"/>
      <c r="AA343" s="17"/>
      <c r="AB343" s="16"/>
      <c r="AC343" s="17"/>
      <c r="AD343" s="16"/>
      <c r="AE343" s="17"/>
      <c r="AF343" s="16"/>
      <c r="AG343" s="17"/>
      <c r="AH343" s="16"/>
      <c r="AI343" s="17"/>
      <c r="AJ343" s="16"/>
      <c r="AK343" s="17"/>
      <c r="AL343" s="16"/>
      <c r="AM343" s="17"/>
      <c r="AN343" s="16"/>
      <c r="AO343" s="99"/>
    </row>
    <row r="344" spans="1:41" ht="15" customHeight="1">
      <c r="A344" s="41">
        <v>1</v>
      </c>
      <c r="B344" s="40" t="s">
        <v>150</v>
      </c>
      <c r="C344" s="40"/>
      <c r="D344" s="21">
        <f>AVERAGE(I344,Q344,S344,W344,AC344)</f>
        <v>6.2646250000000006</v>
      </c>
      <c r="E344" s="22">
        <f>SUM(H344,P344,R344,V344,AB344)</f>
        <v>150</v>
      </c>
      <c r="F344" s="24"/>
      <c r="G344" s="25"/>
      <c r="H344" s="81">
        <v>30</v>
      </c>
      <c r="I344" s="25">
        <v>5.96</v>
      </c>
      <c r="J344" s="24">
        <v>27</v>
      </c>
      <c r="K344" s="25">
        <v>5.0166666666666666</v>
      </c>
      <c r="L344" s="74">
        <v>30</v>
      </c>
      <c r="M344" s="5">
        <v>5.35</v>
      </c>
      <c r="P344" s="74">
        <v>30</v>
      </c>
      <c r="Q344" s="5">
        <v>6.36</v>
      </c>
      <c r="R344" s="4">
        <v>30</v>
      </c>
      <c r="S344" s="5">
        <v>6.515625</v>
      </c>
      <c r="V344" s="4">
        <v>30</v>
      </c>
      <c r="W344" s="5">
        <v>6.1875</v>
      </c>
      <c r="AB344" s="74">
        <v>30</v>
      </c>
      <c r="AC344" s="5">
        <v>6.3</v>
      </c>
      <c r="AF344" s="74">
        <v>27</v>
      </c>
      <c r="AG344" s="5">
        <v>4.9833333333333334</v>
      </c>
    </row>
    <row r="345" spans="1:41" ht="15" customHeight="1">
      <c r="A345" s="41">
        <v>2</v>
      </c>
      <c r="B345" s="40" t="s">
        <v>70</v>
      </c>
      <c r="C345" s="40"/>
      <c r="D345" s="21">
        <f>AVERAGE(K345,Y345,AG345,AI345,AO345)</f>
        <v>6.2083452380952391</v>
      </c>
      <c r="E345" s="22">
        <f>SUM(J345,X345,AF345,AH345,AN345)</f>
        <v>150</v>
      </c>
      <c r="F345" s="24">
        <v>30</v>
      </c>
      <c r="G345" s="25">
        <v>4.875</v>
      </c>
      <c r="H345" s="81">
        <v>27</v>
      </c>
      <c r="I345" s="25">
        <v>5.31</v>
      </c>
      <c r="J345" s="24">
        <v>30</v>
      </c>
      <c r="K345" s="25">
        <v>5.833333333333333</v>
      </c>
      <c r="N345" s="4">
        <v>30</v>
      </c>
      <c r="O345" s="5">
        <v>5.55</v>
      </c>
      <c r="P345" s="74">
        <v>24</v>
      </c>
      <c r="Q345" s="5">
        <v>5.3</v>
      </c>
      <c r="R345" s="4">
        <v>27</v>
      </c>
      <c r="S345" s="5">
        <v>5.59375</v>
      </c>
      <c r="X345" s="74">
        <v>30</v>
      </c>
      <c r="Y345" s="5">
        <v>7.17</v>
      </c>
      <c r="AF345" s="74">
        <v>30</v>
      </c>
      <c r="AG345" s="5">
        <v>5.65</v>
      </c>
      <c r="AH345" s="4">
        <v>30</v>
      </c>
      <c r="AI345" s="5">
        <v>6.2321428571428568</v>
      </c>
      <c r="AJ345" s="74">
        <v>30</v>
      </c>
      <c r="AK345" s="5">
        <v>4.9464285714285712</v>
      </c>
      <c r="AN345" s="74">
        <v>30</v>
      </c>
      <c r="AO345" s="96">
        <v>6.15625</v>
      </c>
    </row>
    <row r="346" spans="1:41" ht="15" customHeight="1">
      <c r="A346" s="41">
        <v>3</v>
      </c>
      <c r="B346" s="40" t="s">
        <v>151</v>
      </c>
      <c r="C346" s="40"/>
      <c r="D346" s="21">
        <f>AVERAGE(M346,U346,AI346,AK346,AM346)</f>
        <v>4.7930952380952387</v>
      </c>
      <c r="E346" s="22">
        <f>SUM(L346,T346,AH346,AJ346,AL346)</f>
        <v>138</v>
      </c>
      <c r="F346" s="24"/>
      <c r="G346" s="25"/>
      <c r="H346" s="81">
        <v>24</v>
      </c>
      <c r="I346" s="25">
        <v>4.8</v>
      </c>
      <c r="J346" s="24">
        <v>24</v>
      </c>
      <c r="K346" s="25">
        <v>4.8499999999999996</v>
      </c>
      <c r="L346" s="74">
        <v>27</v>
      </c>
      <c r="M346" s="5">
        <v>5.166666666666667</v>
      </c>
      <c r="N346" s="4">
        <v>15</v>
      </c>
      <c r="O346" s="5">
        <v>3.7</v>
      </c>
      <c r="P346" s="74">
        <v>12</v>
      </c>
      <c r="Q346" s="5">
        <v>4.51</v>
      </c>
      <c r="T346" s="74">
        <v>27</v>
      </c>
      <c r="U346" s="5">
        <v>4.8166666666666664</v>
      </c>
      <c r="V346" s="4">
        <v>24</v>
      </c>
      <c r="W346" s="5">
        <v>4.109375</v>
      </c>
      <c r="X346" s="74">
        <v>18</v>
      </c>
      <c r="Y346" s="5">
        <v>5.7</v>
      </c>
      <c r="AF346" s="74">
        <v>18</v>
      </c>
      <c r="AG346" s="5">
        <v>3.7666666666666666</v>
      </c>
      <c r="AH346" s="4">
        <v>27</v>
      </c>
      <c r="AI346" s="5">
        <v>4.6964285714285712</v>
      </c>
      <c r="AJ346" s="74">
        <v>27</v>
      </c>
      <c r="AK346" s="5">
        <v>4.5357142857142856</v>
      </c>
      <c r="AL346" s="4">
        <v>30</v>
      </c>
      <c r="AM346" s="5">
        <v>4.75</v>
      </c>
    </row>
    <row r="347" spans="1:41" ht="15" customHeight="1">
      <c r="A347" s="41">
        <v>4</v>
      </c>
      <c r="B347" s="40" t="s">
        <v>154</v>
      </c>
      <c r="C347" s="40"/>
      <c r="D347" s="21">
        <f>AVERAGE(O347,Q347,U347,AG347,AO347)</f>
        <v>4.5235000000000003</v>
      </c>
      <c r="E347" s="22">
        <f>SUM(N347,P347,T347,AF347,AN347)</f>
        <v>126</v>
      </c>
      <c r="F347" s="24"/>
      <c r="G347" s="25"/>
      <c r="H347" s="81">
        <v>9</v>
      </c>
      <c r="I347" s="25">
        <v>3.11</v>
      </c>
      <c r="J347" s="24">
        <v>9</v>
      </c>
      <c r="K347" s="25">
        <v>2.1</v>
      </c>
      <c r="L347" s="74">
        <v>0</v>
      </c>
      <c r="M347" s="5">
        <v>2.75</v>
      </c>
      <c r="N347" s="4">
        <v>27</v>
      </c>
      <c r="O347" s="5">
        <v>4.2833333333333332</v>
      </c>
      <c r="P347" s="74">
        <v>21</v>
      </c>
      <c r="Q347" s="5">
        <v>4.83</v>
      </c>
      <c r="T347" s="74">
        <v>30</v>
      </c>
      <c r="U347" s="5">
        <v>4.95</v>
      </c>
      <c r="AF347" s="74">
        <v>24</v>
      </c>
      <c r="AG347" s="5">
        <v>4.3666666666666663</v>
      </c>
      <c r="AN347" s="74">
        <v>24</v>
      </c>
      <c r="AO347" s="96">
        <v>4.1875</v>
      </c>
    </row>
    <row r="348" spans="1:41" ht="15" customHeight="1">
      <c r="A348" s="41">
        <v>5</v>
      </c>
      <c r="B348" s="40" t="s">
        <v>46</v>
      </c>
      <c r="C348" s="40"/>
      <c r="D348" s="21">
        <f>AVERAGE(G348,K348,Y348,AI348,AO348)</f>
        <v>4.5653154761904764</v>
      </c>
      <c r="E348" s="22">
        <f>SUM(F348,J348,X348,AH348,AN348)</f>
        <v>117</v>
      </c>
      <c r="F348" s="24">
        <v>24</v>
      </c>
      <c r="G348" s="25">
        <v>3.8125</v>
      </c>
      <c r="H348" s="81">
        <v>15</v>
      </c>
      <c r="I348" s="25">
        <v>3.64</v>
      </c>
      <c r="J348" s="24">
        <v>21</v>
      </c>
      <c r="K348" s="25">
        <v>4.3166666666666664</v>
      </c>
      <c r="L348" s="74">
        <v>18</v>
      </c>
      <c r="M348" s="5">
        <v>4.166666666666667</v>
      </c>
      <c r="N348" s="4">
        <v>18</v>
      </c>
      <c r="O348" s="5">
        <v>3.8666666666666667</v>
      </c>
      <c r="P348" s="74">
        <v>6</v>
      </c>
      <c r="Q348" s="5">
        <v>3.64</v>
      </c>
      <c r="R348" s="4">
        <v>21</v>
      </c>
      <c r="S348" s="5">
        <v>3.453125</v>
      </c>
      <c r="X348" s="74">
        <v>21</v>
      </c>
      <c r="Y348" s="5">
        <v>5.78</v>
      </c>
      <c r="AF348" s="74">
        <v>21</v>
      </c>
      <c r="AG348" s="5">
        <v>4.2833333333333332</v>
      </c>
      <c r="AH348" s="4">
        <v>24</v>
      </c>
      <c r="AI348" s="5">
        <v>4.4642857142857144</v>
      </c>
      <c r="AJ348" s="74">
        <v>18</v>
      </c>
      <c r="AK348" s="5">
        <v>3.625</v>
      </c>
      <c r="AN348" s="74">
        <v>27</v>
      </c>
      <c r="AO348" s="96">
        <v>4.453125</v>
      </c>
    </row>
    <row r="349" spans="1:41" ht="15" customHeight="1">
      <c r="A349" s="41">
        <v>6</v>
      </c>
      <c r="B349" s="40" t="s">
        <v>214</v>
      </c>
      <c r="C349" s="40"/>
      <c r="D349" s="21">
        <f>AVERAGE(U349,W349,Y349,AI349,AO349)</f>
        <v>4.2762380952380949</v>
      </c>
      <c r="E349" s="22">
        <f>SUM(T349,V349,X349,AH349,AN349)</f>
        <v>111</v>
      </c>
      <c r="F349" s="24"/>
      <c r="G349" s="25"/>
      <c r="H349" s="81"/>
      <c r="I349" s="25"/>
      <c r="J349" s="24">
        <v>12</v>
      </c>
      <c r="K349" s="25">
        <v>3.0666666666666669</v>
      </c>
      <c r="N349" s="4">
        <v>12</v>
      </c>
      <c r="O349" s="5">
        <v>3.3666666666666667</v>
      </c>
      <c r="T349" s="74">
        <v>21</v>
      </c>
      <c r="U349" s="5">
        <v>4.083333333333333</v>
      </c>
      <c r="V349" s="4">
        <v>21</v>
      </c>
      <c r="W349" s="5">
        <v>3.078125</v>
      </c>
      <c r="X349" s="74">
        <v>27</v>
      </c>
      <c r="Y349" s="5">
        <v>6.03</v>
      </c>
      <c r="AH349" s="4">
        <v>21</v>
      </c>
      <c r="AI349" s="5">
        <v>4.3928571428571432</v>
      </c>
      <c r="AN349" s="74">
        <v>21</v>
      </c>
      <c r="AO349" s="96">
        <v>3.796875</v>
      </c>
    </row>
    <row r="350" spans="1:41" ht="15" customHeight="1">
      <c r="A350" s="41">
        <v>7</v>
      </c>
      <c r="B350" s="40" t="s">
        <v>153</v>
      </c>
      <c r="C350" s="40"/>
      <c r="D350" s="21">
        <f>AVERAGE(W350,AA350,AC350,AI350,AO350)</f>
        <v>3.3779761904761907</v>
      </c>
      <c r="E350" s="22">
        <f>SUM(V350,Z350,AB350,AH350,AN350)</f>
        <v>111</v>
      </c>
      <c r="F350" s="24"/>
      <c r="G350" s="25"/>
      <c r="H350" s="81">
        <v>12</v>
      </c>
      <c r="I350" s="25">
        <v>3.59</v>
      </c>
      <c r="J350" s="24">
        <v>15</v>
      </c>
      <c r="K350" s="25">
        <v>3.2166666666666668</v>
      </c>
      <c r="L350" s="74">
        <v>6</v>
      </c>
      <c r="M350" s="5">
        <v>3.1166666666666667</v>
      </c>
      <c r="P350" s="74">
        <v>0</v>
      </c>
      <c r="Q350" s="5">
        <v>2.83</v>
      </c>
      <c r="R350" s="4">
        <v>15</v>
      </c>
      <c r="S350" s="5">
        <v>2.21875</v>
      </c>
      <c r="V350" s="4">
        <v>18</v>
      </c>
      <c r="W350" s="5">
        <v>2.5</v>
      </c>
      <c r="Z350" s="4">
        <v>30</v>
      </c>
      <c r="AA350" s="5">
        <v>3.2857142857142856</v>
      </c>
      <c r="AB350" s="74">
        <v>27</v>
      </c>
      <c r="AC350" s="5">
        <v>3.6666666666666665</v>
      </c>
      <c r="AF350" s="74">
        <v>15</v>
      </c>
      <c r="AG350" s="5">
        <v>3.6833333333333331</v>
      </c>
      <c r="AH350" s="4">
        <v>18</v>
      </c>
      <c r="AI350" s="5">
        <v>3.875</v>
      </c>
      <c r="AN350" s="74">
        <v>18</v>
      </c>
      <c r="AO350" s="96">
        <v>3.5625</v>
      </c>
    </row>
    <row r="351" spans="1:41" ht="15" customHeight="1">
      <c r="A351" s="41">
        <v>8</v>
      </c>
      <c r="B351" s="40" t="s">
        <v>156</v>
      </c>
      <c r="C351" s="40"/>
      <c r="D351" s="21">
        <f>AVERAGE(I351,K351,Q351,U351,Y351,AK351)</f>
        <v>4.5520000000000005</v>
      </c>
      <c r="E351" s="22">
        <f>SUM(H351,J351,P351,T351,X351,AJ351)</f>
        <v>99</v>
      </c>
      <c r="F351" s="24"/>
      <c r="G351" s="25"/>
      <c r="H351" s="81">
        <v>21</v>
      </c>
      <c r="I351" s="25">
        <v>4.66</v>
      </c>
      <c r="J351" s="24">
        <v>18</v>
      </c>
      <c r="K351" s="25">
        <v>3.7333333333333334</v>
      </c>
      <c r="L351" s="74">
        <v>9</v>
      </c>
      <c r="M351" s="5">
        <v>3.8666666666666667</v>
      </c>
      <c r="N351" s="4">
        <v>9</v>
      </c>
      <c r="O351" s="5">
        <v>3.3666666666666667</v>
      </c>
      <c r="P351" s="74">
        <v>18</v>
      </c>
      <c r="Q351" s="5">
        <v>4.8</v>
      </c>
      <c r="T351" s="74">
        <v>18</v>
      </c>
      <c r="U351" s="5">
        <v>3.7666666666666666</v>
      </c>
      <c r="X351" s="74">
        <v>24</v>
      </c>
      <c r="Y351" s="5">
        <v>5.8</v>
      </c>
      <c r="AF351" s="74">
        <v>12</v>
      </c>
      <c r="AG351" s="5">
        <v>3.55</v>
      </c>
    </row>
    <row r="352" spans="1:41" ht="15" customHeight="1">
      <c r="A352" s="41">
        <v>9</v>
      </c>
      <c r="B352" s="40" t="s">
        <v>246</v>
      </c>
      <c r="C352" s="40"/>
      <c r="D352" s="21">
        <f>AVERAGE(M352,Q352,U352,W352,AK352)</f>
        <v>4.4826562499999998</v>
      </c>
      <c r="E352" s="22">
        <f>SUM(L352,P352,T352,V352,AJ352)</f>
        <v>90</v>
      </c>
      <c r="F352" s="24"/>
      <c r="G352" s="25"/>
      <c r="H352" s="81"/>
      <c r="I352" s="25"/>
      <c r="J352" s="24"/>
      <c r="K352" s="25"/>
      <c r="L352" s="74">
        <v>24</v>
      </c>
      <c r="M352" s="5">
        <v>4.4666666666666668</v>
      </c>
      <c r="P352" s="74">
        <v>15</v>
      </c>
      <c r="Q352" s="5">
        <v>4.6399999999999997</v>
      </c>
      <c r="T352" s="74">
        <v>24</v>
      </c>
      <c r="U352" s="5">
        <v>4.4333333333333336</v>
      </c>
      <c r="V352" s="4">
        <v>27</v>
      </c>
      <c r="W352" s="5">
        <v>4.390625</v>
      </c>
    </row>
    <row r="353" spans="1:41" ht="15" customHeight="1">
      <c r="A353" s="41">
        <v>10</v>
      </c>
      <c r="B353" s="40" t="s">
        <v>249</v>
      </c>
      <c r="C353" s="40"/>
      <c r="D353" s="21">
        <f>AVERAGE(G353,I353,K353,M353,O353,Q353,S353,U353,W353,Y353,AA353,AC353,AE353,AG353,AI353,AK353)</f>
        <v>4.525555555555556</v>
      </c>
      <c r="E353" s="22">
        <f>SUM(F353,H353,J353,L353,N353,P353,R353,T353,V353,X353,Z353,AB353,AD353,AF353,AH353,AJ353)</f>
        <v>63</v>
      </c>
      <c r="F353" s="24"/>
      <c r="G353" s="25"/>
      <c r="H353" s="81"/>
      <c r="I353" s="25"/>
      <c r="J353" s="24"/>
      <c r="K353" s="25"/>
      <c r="L353" s="74">
        <v>12</v>
      </c>
      <c r="M353" s="5">
        <v>3.9333333333333331</v>
      </c>
      <c r="N353" s="4">
        <v>24</v>
      </c>
      <c r="O353" s="5">
        <v>4.2833333333333332</v>
      </c>
      <c r="P353" s="74">
        <v>27</v>
      </c>
      <c r="Q353" s="5">
        <v>5.36</v>
      </c>
    </row>
    <row r="354" spans="1:41" ht="15" customHeight="1">
      <c r="A354" s="41">
        <v>11</v>
      </c>
      <c r="B354" s="40" t="s">
        <v>247</v>
      </c>
      <c r="C354" s="40"/>
      <c r="D354" s="21">
        <f>AVERAGE(G354,I354,K354,M354,O354,Q354,S354,U354,W354,Y354,AA354,AC354,AE354,AG354,AI354,AK354)</f>
        <v>4.054444444444445</v>
      </c>
      <c r="E354" s="22">
        <f>SUM(F354,H354,J354,L354,N354,P354,R354,T354,V354,X354,Z354,AB354,AD354,AF354,AH354,AJ354)</f>
        <v>51</v>
      </c>
      <c r="F354" s="24"/>
      <c r="G354" s="25"/>
      <c r="H354" s="81"/>
      <c r="I354" s="25"/>
      <c r="J354" s="24"/>
      <c r="K354" s="25"/>
      <c r="L354" s="74">
        <v>21</v>
      </c>
      <c r="M354" s="5">
        <v>4.2833333333333332</v>
      </c>
      <c r="N354" s="4">
        <v>21</v>
      </c>
      <c r="O354" s="5">
        <v>3.95</v>
      </c>
      <c r="P354" s="74">
        <v>9</v>
      </c>
      <c r="Q354" s="5">
        <v>3.93</v>
      </c>
    </row>
    <row r="355" spans="1:41" ht="15" customHeight="1">
      <c r="A355" s="41">
        <v>12</v>
      </c>
      <c r="B355" s="40" t="s">
        <v>416</v>
      </c>
      <c r="C355" s="40"/>
      <c r="D355" s="21">
        <f>AVERAGE(AK355,AM355,AO355)</f>
        <v>3.9040178571428572</v>
      </c>
      <c r="E355" s="22">
        <f>SUM(AJ355,AL355,AN355)</f>
        <v>48</v>
      </c>
      <c r="F355" s="24"/>
      <c r="G355" s="25"/>
      <c r="H355" s="81"/>
      <c r="I355" s="25"/>
      <c r="J355" s="24"/>
      <c r="K355" s="25"/>
      <c r="AJ355" s="74">
        <v>21</v>
      </c>
      <c r="AK355" s="5">
        <v>3.9642857142857144</v>
      </c>
      <c r="AL355" s="4">
        <v>27</v>
      </c>
      <c r="AM355" s="5">
        <v>3.84375</v>
      </c>
    </row>
    <row r="356" spans="1:41" ht="15" customHeight="1">
      <c r="A356" s="41">
        <v>13</v>
      </c>
      <c r="B356" s="40" t="s">
        <v>248</v>
      </c>
      <c r="C356" s="40"/>
      <c r="D356" s="21">
        <f>AVERAGE(M356,AK356)</f>
        <v>4.0839285714285722</v>
      </c>
      <c r="E356" s="22">
        <f>SUM(L356,AJ356)</f>
        <v>39</v>
      </c>
      <c r="F356" s="24"/>
      <c r="G356" s="25"/>
      <c r="H356" s="81"/>
      <c r="I356" s="25"/>
      <c r="J356" s="24"/>
      <c r="K356" s="25"/>
      <c r="L356" s="74">
        <v>15</v>
      </c>
      <c r="M356" s="5">
        <v>4.1500000000000004</v>
      </c>
      <c r="AJ356" s="74">
        <v>24</v>
      </c>
      <c r="AK356" s="5">
        <v>4.0178571428571432</v>
      </c>
    </row>
    <row r="357" spans="1:41" ht="15" customHeight="1">
      <c r="A357" s="41">
        <v>14</v>
      </c>
      <c r="B357" s="40" t="s">
        <v>30</v>
      </c>
      <c r="C357" s="40"/>
      <c r="D357" s="21">
        <f>AVERAGE(G357,I357,K357,M357,O357,Q357,S357,U357,W357,Y357,AA357,AC357,AE357,AG357,AI357,AK357)</f>
        <v>4.203125</v>
      </c>
      <c r="E357" s="22">
        <f>SUM(F357,H357,J357,L357,N357,P357,R357,T357,V357,X357,Z357,AB357,AD357,AF357,AH357,AJ357)</f>
        <v>27</v>
      </c>
      <c r="F357" s="24">
        <v>27</v>
      </c>
      <c r="G357" s="25">
        <v>4.203125</v>
      </c>
      <c r="H357" s="81"/>
      <c r="I357" s="25"/>
      <c r="J357" s="24"/>
      <c r="K357" s="25"/>
    </row>
    <row r="358" spans="1:41" ht="15" customHeight="1">
      <c r="A358" s="41">
        <v>15</v>
      </c>
      <c r="B358" s="40" t="s">
        <v>315</v>
      </c>
      <c r="C358" s="40"/>
      <c r="D358" s="21">
        <f>AVERAGE(G358,I358,K358,M358,O358,Q358,S358,U358,W358,Y358,AA358,AC358,AE358,AG358,AI358,AK358)</f>
        <v>4.921875</v>
      </c>
      <c r="E358" s="22">
        <f>SUM(F358,H358,J358,L358,N358,P358,R358,T358,V358,X358,Z358,AB358,AD358,AF358,AH358,AJ358)</f>
        <v>24</v>
      </c>
      <c r="F358" s="24"/>
      <c r="G358" s="25"/>
      <c r="H358" s="81"/>
      <c r="I358" s="25"/>
      <c r="J358" s="24"/>
      <c r="K358" s="25"/>
      <c r="R358" s="4">
        <v>24</v>
      </c>
      <c r="S358" s="5">
        <v>4.921875</v>
      </c>
    </row>
    <row r="359" spans="1:41" ht="15" customHeight="1">
      <c r="A359" s="41">
        <v>16</v>
      </c>
      <c r="B359" s="40" t="s">
        <v>31</v>
      </c>
      <c r="C359" s="40"/>
      <c r="D359" s="21">
        <f>AVERAGE(G359,I359,K359,M359,O359,Q359,S359,U359,W359,Y359,AA359,AC359,AE359,AG359,AI359,AK359)</f>
        <v>3.6875</v>
      </c>
      <c r="E359" s="22">
        <f>SUM(F359,H359,J359,L359,N359,P359,R359,T359,V359,X359,Z359,AB359,AD359,AF359,AH359,AJ359)</f>
        <v>21</v>
      </c>
      <c r="F359" s="24">
        <v>21</v>
      </c>
      <c r="G359" s="25">
        <v>3.6875</v>
      </c>
      <c r="H359" s="81"/>
      <c r="I359" s="25"/>
      <c r="J359" s="24"/>
      <c r="K359" s="25"/>
    </row>
    <row r="360" spans="1:41" ht="15" customHeight="1">
      <c r="A360" s="41">
        <v>17</v>
      </c>
      <c r="B360" s="40" t="s">
        <v>152</v>
      </c>
      <c r="C360" s="40"/>
      <c r="D360" s="21">
        <f>AVERAGE(G360,I360,K360,M360,O360,Q360,S360,U360,W360,Y360,AA360,AC360,AE360,AG360,AI360,AK360)</f>
        <v>4.26</v>
      </c>
      <c r="E360" s="22">
        <f>SUM(F360,H360,J360,L360,N360,P360,R360,T360,V360,X360,Z360,AB360,AD360,AF360,AH360,AJ360)</f>
        <v>18</v>
      </c>
      <c r="F360" s="24"/>
      <c r="G360" s="25"/>
      <c r="H360" s="81">
        <v>18</v>
      </c>
      <c r="I360" s="25">
        <v>4.26</v>
      </c>
      <c r="J360" s="24"/>
      <c r="K360" s="25"/>
    </row>
    <row r="361" spans="1:41" ht="15" customHeight="1">
      <c r="A361" s="41">
        <v>18</v>
      </c>
      <c r="B361" s="40" t="s">
        <v>316</v>
      </c>
      <c r="C361" s="40"/>
      <c r="D361" s="21">
        <f>AVERAGE(G361,I361,K361,M361,O361,Q361,S361,U361,W361,Y361,AA361,AC361,AE361,AG361,AI361,AK361)</f>
        <v>2.71875</v>
      </c>
      <c r="E361" s="22">
        <f>SUM(F361,H361,J361,L361,N361,P361,R361,T361,V361,X361,Z361,AB361,AD361,AF361,AH361,AJ361)</f>
        <v>18</v>
      </c>
      <c r="F361" s="24"/>
      <c r="G361" s="25"/>
      <c r="H361" s="81"/>
      <c r="I361" s="25"/>
      <c r="J361" s="24"/>
      <c r="K361" s="25"/>
      <c r="R361" s="4">
        <v>18</v>
      </c>
      <c r="S361" s="5">
        <v>2.71875</v>
      </c>
    </row>
    <row r="362" spans="1:41" ht="15" customHeight="1">
      <c r="A362" s="41">
        <v>19</v>
      </c>
      <c r="B362" s="40" t="s">
        <v>240</v>
      </c>
      <c r="C362" s="40"/>
      <c r="D362" s="21">
        <f>AVERAGE(AK362,AM362,AO362)</f>
        <v>2.7857142857142856</v>
      </c>
      <c r="E362" s="22">
        <f>SUM(AJ362,AL362,AN362)</f>
        <v>15</v>
      </c>
      <c r="F362" s="24"/>
      <c r="G362" s="25"/>
      <c r="H362" s="81"/>
      <c r="I362" s="25"/>
      <c r="J362" s="24"/>
      <c r="K362" s="25"/>
      <c r="AJ362" s="74">
        <v>15</v>
      </c>
      <c r="AK362" s="5">
        <v>2.7857142857142856</v>
      </c>
    </row>
    <row r="363" spans="1:41" ht="15" customHeight="1">
      <c r="A363" s="41">
        <v>20</v>
      </c>
      <c r="B363" s="40" t="s">
        <v>250</v>
      </c>
      <c r="C363" s="40"/>
      <c r="D363" s="21">
        <f>AVERAGE(G363,I363,K363,M363,O363,Q363,S363,U363,W363,Y363,AA363,AC363,AE363,AG363,AI363,AK363)</f>
        <v>3.0766666666666667</v>
      </c>
      <c r="E363" s="22">
        <f>SUM(F363,H363,J363,L363,N363,P363,R363,T363,V363,X363,Z363,AB363,AD363,AF363,AH363,AJ363)</f>
        <v>12</v>
      </c>
      <c r="F363" s="24"/>
      <c r="G363" s="25"/>
      <c r="H363" s="81"/>
      <c r="I363" s="25"/>
      <c r="J363" s="24"/>
      <c r="K363" s="25"/>
      <c r="L363" s="74">
        <v>3</v>
      </c>
      <c r="M363" s="5">
        <v>3.0833333333333335</v>
      </c>
      <c r="N363" s="4">
        <v>6</v>
      </c>
      <c r="O363" s="5">
        <v>3.1166666666666667</v>
      </c>
      <c r="P363" s="74">
        <v>3</v>
      </c>
      <c r="Q363" s="5">
        <v>3.03</v>
      </c>
    </row>
    <row r="364" spans="1:41" ht="15" customHeight="1">
      <c r="A364" s="41">
        <v>21</v>
      </c>
      <c r="B364" s="40" t="s">
        <v>155</v>
      </c>
      <c r="C364" s="40"/>
      <c r="D364" s="21">
        <f>AVERAGE(G364,I364,K364,M364,O364,Q364,S364,U364,W364,Y364,AA364,AC364,AE364,AG364,AI364,AK364)</f>
        <v>3.04</v>
      </c>
      <c r="E364" s="22">
        <f>SUM(F364,H364,J364,L364,N364,P364,R364,T364,V364,X364,Z364,AB364,AD364,AF364,AH364,AJ364)</f>
        <v>6</v>
      </c>
      <c r="F364" s="24"/>
      <c r="G364" s="25"/>
      <c r="H364" s="81">
        <v>6</v>
      </c>
      <c r="I364" s="25">
        <v>3.04</v>
      </c>
      <c r="J364" s="24"/>
      <c r="K364" s="25"/>
    </row>
    <row r="365" spans="1:41" ht="15" customHeight="1">
      <c r="A365" s="41"/>
      <c r="B365" s="40"/>
      <c r="C365" s="40"/>
      <c r="D365" s="21">
        <f>AVERAGE(G365,I365,K365,M365,O365,Q365,S365,U365,W365,Y365,AA365,AC365,AE365,AG365,AI365,AK365,AM365,AO365)</f>
        <v>0</v>
      </c>
      <c r="E365" s="22">
        <f>SUM(F365,H365,J365,L365,N365,P365,R365,T365,V365,X365,Z365,AB365,AD365,AF365,AH365,AJ365,AL365,AN365)</f>
        <v>0</v>
      </c>
      <c r="F365" s="24"/>
      <c r="G365" s="25">
        <v>0</v>
      </c>
      <c r="H365" s="81"/>
      <c r="I365" s="25"/>
      <c r="J365" s="24"/>
      <c r="K365" s="25"/>
    </row>
    <row r="366" spans="1:41" s="7" customFormat="1" ht="15" customHeight="1" thickBot="1">
      <c r="A366" s="46"/>
      <c r="B366" s="47"/>
      <c r="C366" s="47"/>
      <c r="D366" s="28"/>
      <c r="E366" s="29"/>
      <c r="F366" s="31"/>
      <c r="G366" s="32"/>
      <c r="H366" s="82"/>
      <c r="I366" s="32"/>
      <c r="J366" s="31"/>
      <c r="K366" s="32"/>
      <c r="L366" s="76"/>
      <c r="M366" s="10"/>
      <c r="N366" s="9"/>
      <c r="O366" s="10"/>
      <c r="P366" s="76"/>
      <c r="Q366" s="10"/>
      <c r="R366" s="9"/>
      <c r="S366" s="10"/>
      <c r="T366" s="76"/>
      <c r="U366" s="10"/>
      <c r="V366" s="9"/>
      <c r="W366" s="10"/>
      <c r="X366" s="76"/>
      <c r="Y366" s="10"/>
      <c r="Z366" s="9"/>
      <c r="AA366" s="10"/>
      <c r="AB366" s="76"/>
      <c r="AC366" s="10"/>
      <c r="AD366" s="9"/>
      <c r="AE366" s="10"/>
      <c r="AF366" s="76"/>
      <c r="AG366" s="10"/>
      <c r="AH366" s="9"/>
      <c r="AI366" s="10"/>
      <c r="AJ366" s="76"/>
      <c r="AK366" s="10"/>
      <c r="AL366" s="9"/>
      <c r="AM366" s="10"/>
      <c r="AN366" s="76"/>
      <c r="AO366" s="98"/>
    </row>
    <row r="367" spans="1:41" s="18" customFormat="1" ht="15" customHeight="1" thickTop="1">
      <c r="A367" s="14" t="s">
        <v>352</v>
      </c>
      <c r="B367" s="55"/>
      <c r="C367" s="55"/>
      <c r="D367" s="13" t="s">
        <v>33</v>
      </c>
      <c r="E367" s="11" t="s">
        <v>1</v>
      </c>
      <c r="F367" s="14"/>
      <c r="G367" s="15"/>
      <c r="H367" s="14"/>
      <c r="I367" s="15"/>
      <c r="J367" s="14"/>
      <c r="K367" s="15"/>
      <c r="L367" s="16"/>
      <c r="M367" s="17"/>
      <c r="N367" s="16"/>
      <c r="O367" s="17"/>
      <c r="P367" s="16"/>
      <c r="Q367" s="17"/>
      <c r="R367" s="16"/>
      <c r="S367" s="17"/>
      <c r="T367" s="16"/>
      <c r="U367" s="17"/>
      <c r="V367" s="16"/>
      <c r="W367" s="17"/>
      <c r="X367" s="16"/>
      <c r="Y367" s="17"/>
      <c r="Z367" s="16"/>
      <c r="AA367" s="17"/>
      <c r="AB367" s="16"/>
      <c r="AC367" s="17"/>
      <c r="AD367" s="16"/>
      <c r="AE367" s="17"/>
      <c r="AF367" s="16"/>
      <c r="AG367" s="17"/>
      <c r="AH367" s="16"/>
      <c r="AI367" s="17"/>
      <c r="AJ367" s="16"/>
      <c r="AK367" s="17"/>
      <c r="AL367" s="16"/>
      <c r="AM367" s="17"/>
      <c r="AN367" s="16"/>
      <c r="AO367" s="99"/>
    </row>
    <row r="368" spans="1:41" ht="15" customHeight="1">
      <c r="A368" s="41">
        <v>1</v>
      </c>
      <c r="B368" s="40" t="s">
        <v>361</v>
      </c>
      <c r="C368" s="40"/>
      <c r="D368" s="21">
        <f>AVERAGE(Y368,AC368,AG368,AI368,AO368)</f>
        <v>5.5336011904761904</v>
      </c>
      <c r="E368" s="22">
        <f>SUM(X368,AB368,AF368,AH368,AN368)</f>
        <v>141</v>
      </c>
      <c r="F368" s="24"/>
      <c r="G368" s="25"/>
      <c r="H368" s="81"/>
      <c r="I368" s="25"/>
      <c r="J368" s="24"/>
      <c r="K368" s="25"/>
      <c r="X368" s="74">
        <v>30</v>
      </c>
      <c r="Y368" s="5">
        <v>6.5</v>
      </c>
      <c r="AB368" s="74">
        <v>30</v>
      </c>
      <c r="AC368" s="5">
        <v>6.0666666666666664</v>
      </c>
      <c r="AF368" s="74">
        <v>27</v>
      </c>
      <c r="AG368" s="5">
        <v>4.55</v>
      </c>
      <c r="AH368" s="4">
        <v>30</v>
      </c>
      <c r="AI368" s="5">
        <v>5.5357142857142856</v>
      </c>
      <c r="AN368" s="74">
        <v>24</v>
      </c>
      <c r="AO368" s="96">
        <v>5.015625</v>
      </c>
    </row>
    <row r="369" spans="1:41" ht="15" customHeight="1">
      <c r="A369" s="41">
        <v>2</v>
      </c>
      <c r="B369" s="40" t="s">
        <v>158</v>
      </c>
      <c r="C369" s="40"/>
      <c r="D369" s="21">
        <f>AVERAGE(I369,K369,W369,AI369,AM369)</f>
        <v>4.1245535714285717</v>
      </c>
      <c r="E369" s="22">
        <f>SUM(H369,J369,V369,AH369,AL369)</f>
        <v>141</v>
      </c>
      <c r="F369" s="24"/>
      <c r="G369" s="25"/>
      <c r="H369" s="81">
        <v>27</v>
      </c>
      <c r="I369" s="25">
        <v>4.4000000000000004</v>
      </c>
      <c r="J369" s="24">
        <v>27</v>
      </c>
      <c r="K369" s="25">
        <v>4.0999999999999996</v>
      </c>
      <c r="T369" s="74">
        <v>21</v>
      </c>
      <c r="U369" s="5">
        <v>3.0333333333333332</v>
      </c>
      <c r="V369" s="4">
        <v>30</v>
      </c>
      <c r="W369" s="5">
        <v>3.671875</v>
      </c>
      <c r="Z369" s="4">
        <v>9</v>
      </c>
      <c r="AA369" s="5">
        <v>3.1785714285714284</v>
      </c>
      <c r="AH369" s="4">
        <v>27</v>
      </c>
      <c r="AI369" s="5">
        <v>5.2321428571428568</v>
      </c>
      <c r="AL369" s="4">
        <v>30</v>
      </c>
      <c r="AM369" s="5">
        <v>3.21875</v>
      </c>
    </row>
    <row r="370" spans="1:41" ht="15" customHeight="1">
      <c r="A370" s="41">
        <v>3</v>
      </c>
      <c r="B370" s="40" t="s">
        <v>217</v>
      </c>
      <c r="C370" s="40"/>
      <c r="D370" s="21">
        <f>AVERAGE(U370,AC370,AG370,AK370,AO370)</f>
        <v>4.2942261904761896</v>
      </c>
      <c r="E370" s="22">
        <f>SUM(T370,AB370,AF370,AJ370,AN370)</f>
        <v>138</v>
      </c>
      <c r="F370" s="24"/>
      <c r="G370" s="25"/>
      <c r="H370" s="81"/>
      <c r="I370" s="25"/>
      <c r="J370" s="24">
        <v>21</v>
      </c>
      <c r="K370" s="25">
        <v>3.6</v>
      </c>
      <c r="P370" s="74">
        <v>24</v>
      </c>
      <c r="Q370" s="5">
        <v>4.1100000000000003</v>
      </c>
      <c r="R370" s="4">
        <v>15</v>
      </c>
      <c r="S370" s="5">
        <v>3.78125</v>
      </c>
      <c r="T370" s="74">
        <v>27</v>
      </c>
      <c r="U370" s="5">
        <v>3.7666666666666666</v>
      </c>
      <c r="X370" s="74">
        <v>24</v>
      </c>
      <c r="Y370" s="5">
        <v>4.97</v>
      </c>
      <c r="AB370" s="74">
        <v>27</v>
      </c>
      <c r="AC370" s="5">
        <v>4.1166666666666663</v>
      </c>
      <c r="AF370" s="74">
        <v>30</v>
      </c>
      <c r="AG370" s="5">
        <v>4.583333333333333</v>
      </c>
      <c r="AH370" s="4">
        <v>24</v>
      </c>
      <c r="AI370" s="5">
        <v>4.1071428571428603</v>
      </c>
      <c r="AJ370" s="74">
        <v>27</v>
      </c>
      <c r="AK370" s="5">
        <v>3.9107142857142856</v>
      </c>
      <c r="AN370" s="74">
        <v>27</v>
      </c>
      <c r="AO370" s="96">
        <v>5.09375</v>
      </c>
    </row>
    <row r="371" spans="1:41" ht="15" customHeight="1">
      <c r="A371" s="41">
        <v>4</v>
      </c>
      <c r="B371" s="40" t="s">
        <v>269</v>
      </c>
      <c r="C371" s="40"/>
      <c r="D371" s="21">
        <f>AVERAGE(O371,Q371,S371,AA371)</f>
        <v>4.8356845238095243</v>
      </c>
      <c r="E371" s="22">
        <f>SUM(N371,P371,R371,Z371)</f>
        <v>117</v>
      </c>
      <c r="F371" s="24"/>
      <c r="G371" s="25"/>
      <c r="H371" s="81"/>
      <c r="I371" s="25"/>
      <c r="J371" s="24"/>
      <c r="K371" s="25"/>
      <c r="N371" s="4">
        <v>30</v>
      </c>
      <c r="O371" s="5">
        <v>4.3666666666666663</v>
      </c>
      <c r="P371" s="74">
        <v>30</v>
      </c>
      <c r="Q371" s="5">
        <v>4.8600000000000003</v>
      </c>
      <c r="R371" s="4">
        <v>27</v>
      </c>
      <c r="S371" s="5">
        <v>4.1875</v>
      </c>
      <c r="Z371" s="4">
        <v>30</v>
      </c>
      <c r="AA371" s="5">
        <v>5.9285714285714288</v>
      </c>
    </row>
    <row r="372" spans="1:41" ht="15" customHeight="1">
      <c r="A372" s="41">
        <v>5</v>
      </c>
      <c r="B372" s="40" t="s">
        <v>219</v>
      </c>
      <c r="C372" s="40"/>
      <c r="D372" s="21">
        <f>AVERAGE(K372,Q372,U372,Y372,AI372,AK372)</f>
        <v>4.1989523809523801</v>
      </c>
      <c r="E372" s="22">
        <f>SUM(J372,P372,T372,X372,AH372,AJ372)</f>
        <v>111</v>
      </c>
      <c r="F372" s="24"/>
      <c r="G372" s="25"/>
      <c r="H372" s="81"/>
      <c r="I372" s="25"/>
      <c r="J372" s="24">
        <v>15</v>
      </c>
      <c r="K372" s="25">
        <v>3.2</v>
      </c>
      <c r="P372" s="74">
        <v>18</v>
      </c>
      <c r="Q372" s="5">
        <v>3.71</v>
      </c>
      <c r="R372" s="4">
        <v>0</v>
      </c>
      <c r="S372" s="5">
        <v>2.765625</v>
      </c>
      <c r="T372" s="74">
        <v>30</v>
      </c>
      <c r="U372" s="5">
        <v>4.2833333333333332</v>
      </c>
      <c r="X372" s="74">
        <v>27</v>
      </c>
      <c r="Y372" s="5">
        <v>5.73</v>
      </c>
      <c r="AH372" s="4">
        <v>21</v>
      </c>
      <c r="AI372" s="5">
        <v>4.0714285714285712</v>
      </c>
    </row>
    <row r="373" spans="1:41" ht="15" customHeight="1">
      <c r="A373" s="41">
        <v>6</v>
      </c>
      <c r="B373" s="40" t="s">
        <v>218</v>
      </c>
      <c r="C373" s="40"/>
      <c r="D373" s="21">
        <f>AVERAGE(K373,O373,AG373,AK373,AO373)</f>
        <v>3.0222916666666668</v>
      </c>
      <c r="E373" s="22">
        <f>SUM(J373,N373,AF373,AJ373,AN373)</f>
        <v>102</v>
      </c>
      <c r="F373" s="24"/>
      <c r="G373" s="25"/>
      <c r="H373" s="81"/>
      <c r="I373" s="25"/>
      <c r="J373" s="24">
        <v>18</v>
      </c>
      <c r="K373" s="25">
        <v>3.3</v>
      </c>
      <c r="N373" s="4">
        <v>21</v>
      </c>
      <c r="O373" s="5">
        <v>2.8333333333333335</v>
      </c>
      <c r="AF373" s="74">
        <v>18</v>
      </c>
      <c r="AG373" s="5">
        <v>2.65</v>
      </c>
      <c r="AJ373" s="74">
        <v>24</v>
      </c>
      <c r="AK373" s="5">
        <v>3</v>
      </c>
      <c r="AN373" s="74">
        <v>21</v>
      </c>
      <c r="AO373" s="96">
        <v>3.328125</v>
      </c>
    </row>
    <row r="374" spans="1:41" ht="15" customHeight="1">
      <c r="A374" s="41">
        <v>7</v>
      </c>
      <c r="B374" s="40" t="s">
        <v>162</v>
      </c>
      <c r="C374" s="40"/>
      <c r="D374" s="21">
        <f>AVERAGE(O374,U374,AG374,AI374,AO374)</f>
        <v>2.7973214285714283</v>
      </c>
      <c r="E374" s="22">
        <f>SUM(N374,T374,AF374,AH374,AN374)</f>
        <v>99</v>
      </c>
      <c r="F374" s="24"/>
      <c r="G374" s="25"/>
      <c r="H374" s="81">
        <v>15</v>
      </c>
      <c r="I374" s="25">
        <v>1.73</v>
      </c>
      <c r="J374" s="24">
        <v>6</v>
      </c>
      <c r="K374" s="25">
        <v>1.6</v>
      </c>
      <c r="N374" s="4">
        <v>24</v>
      </c>
      <c r="O374" s="5">
        <v>3.2</v>
      </c>
      <c r="P374" s="74">
        <v>15</v>
      </c>
      <c r="Q374" s="5">
        <v>2.77</v>
      </c>
      <c r="T374" s="74">
        <v>18</v>
      </c>
      <c r="U374" s="5">
        <v>2.1</v>
      </c>
      <c r="AF374" s="74">
        <v>21</v>
      </c>
      <c r="AG374" s="5">
        <v>2.7</v>
      </c>
      <c r="AH374" s="4">
        <v>18</v>
      </c>
      <c r="AI374" s="5">
        <v>2.8928571428571428</v>
      </c>
      <c r="AN374" s="74">
        <v>18</v>
      </c>
      <c r="AO374" s="96">
        <v>3.09375</v>
      </c>
    </row>
    <row r="375" spans="1:41" ht="15" customHeight="1">
      <c r="A375" s="41">
        <v>8</v>
      </c>
      <c r="B375" s="40" t="s">
        <v>327</v>
      </c>
      <c r="C375" s="40"/>
      <c r="D375" s="21">
        <f>AVERAGE(S375,AA375,AE375,AG375,AK375)</f>
        <v>3.4156994047619049</v>
      </c>
      <c r="E375" s="22">
        <f>SUM(R375,Z375,AD375,AF375,AJ375)</f>
        <v>72</v>
      </c>
      <c r="F375" s="24"/>
      <c r="G375" s="25"/>
      <c r="H375" s="81"/>
      <c r="I375" s="25"/>
      <c r="J375" s="24"/>
      <c r="K375" s="25"/>
      <c r="R375" s="4">
        <v>0</v>
      </c>
      <c r="S375" s="5">
        <v>2.09375</v>
      </c>
      <c r="Z375" s="4">
        <v>21</v>
      </c>
      <c r="AA375" s="5">
        <v>4.2142857142857144</v>
      </c>
      <c r="AD375" s="4">
        <v>27</v>
      </c>
      <c r="AE375" s="5">
        <v>3.8214285714285716</v>
      </c>
      <c r="AF375" s="74">
        <v>24</v>
      </c>
      <c r="AG375" s="5">
        <v>3.5333333333333332</v>
      </c>
    </row>
    <row r="376" spans="1:41" ht="15" customHeight="1">
      <c r="A376" s="41">
        <v>9</v>
      </c>
      <c r="B376" s="40" t="s">
        <v>343</v>
      </c>
      <c r="C376" s="40"/>
      <c r="D376" s="21">
        <f>AVERAGE(U376,AE376,AG376,AK376)</f>
        <v>2.3746031746031746</v>
      </c>
      <c r="E376" s="22">
        <f>SUM(T376,AD376,AF376,AJ376)</f>
        <v>63</v>
      </c>
      <c r="F376" s="24"/>
      <c r="G376" s="25"/>
      <c r="H376" s="81"/>
      <c r="I376" s="25"/>
      <c r="J376" s="24"/>
      <c r="K376" s="25"/>
      <c r="T376" s="74">
        <v>24</v>
      </c>
      <c r="U376" s="5">
        <v>3.25</v>
      </c>
      <c r="AD376" s="4">
        <v>24</v>
      </c>
      <c r="AE376" s="5">
        <v>1.3571428571428572</v>
      </c>
      <c r="AF376" s="74">
        <v>15</v>
      </c>
      <c r="AG376" s="5">
        <v>2.5166666666666666</v>
      </c>
    </row>
    <row r="377" spans="1:41" ht="15" customHeight="1">
      <c r="A377" s="41">
        <v>10</v>
      </c>
      <c r="B377" s="40" t="s">
        <v>317</v>
      </c>
      <c r="C377" s="40"/>
      <c r="D377" s="21">
        <f>AVERAGE(S377,AA377,AK377)</f>
        <v>4.8024553571428577</v>
      </c>
      <c r="E377" s="22">
        <f>SUM(R377,Z377,AJ377)</f>
        <v>54</v>
      </c>
      <c r="F377" s="24"/>
      <c r="G377" s="25"/>
      <c r="H377" s="81"/>
      <c r="I377" s="25"/>
      <c r="J377" s="24"/>
      <c r="K377" s="25"/>
      <c r="R377" s="4">
        <v>30</v>
      </c>
      <c r="S377" s="5">
        <v>4.890625</v>
      </c>
      <c r="Z377" s="4">
        <v>24</v>
      </c>
      <c r="AA377" s="5">
        <v>4.7142857142857144</v>
      </c>
    </row>
    <row r="378" spans="1:41" ht="15" customHeight="1">
      <c r="A378" s="41">
        <v>11</v>
      </c>
      <c r="B378" s="40" t="s">
        <v>270</v>
      </c>
      <c r="C378" s="40"/>
      <c r="D378" s="21">
        <f>AVERAGE(G378,I378,K378,M378,O378,Q378,S378,U378,W378,Y378,AA378,AC378,AE378,AG378,AI378,AK378)</f>
        <v>3.942708333333333</v>
      </c>
      <c r="E378" s="22">
        <f>SUM(F378,H378,J378,L378,N378,P378,R378,T378,V378,X378,Z378,AB378,AD378,AF378,AH378,AJ378)</f>
        <v>48</v>
      </c>
      <c r="F378" s="24"/>
      <c r="G378" s="25"/>
      <c r="H378" s="81"/>
      <c r="I378" s="25"/>
      <c r="J378" s="24"/>
      <c r="K378" s="25"/>
      <c r="N378" s="4">
        <v>27</v>
      </c>
      <c r="O378" s="5">
        <v>3.9166666666666665</v>
      </c>
      <c r="R378" s="4">
        <v>21</v>
      </c>
      <c r="S378" s="5">
        <v>3.96875</v>
      </c>
    </row>
    <row r="379" spans="1:41" ht="15" customHeight="1">
      <c r="A379" s="41">
        <v>12</v>
      </c>
      <c r="B379" s="40" t="s">
        <v>160</v>
      </c>
      <c r="C379" s="40"/>
      <c r="D379" s="21">
        <f>AVERAGE(G379,I379,K379,M379,O379,Q379,S379,U379,W379,Y379,AA379,AC379,AE379,AG379,AI379,AK379)</f>
        <v>3.88</v>
      </c>
      <c r="E379" s="22">
        <f>SUM(F379,H379,J379,L379,N379,P379,R379,T379,V379,X379,Z379,AB379,AD379,AF379,AH379,AJ379)</f>
        <v>42</v>
      </c>
      <c r="F379" s="24"/>
      <c r="G379" s="25"/>
      <c r="H379" s="81">
        <v>21</v>
      </c>
      <c r="I379" s="25">
        <v>3.9</v>
      </c>
      <c r="J379" s="24"/>
      <c r="K379" s="25"/>
      <c r="P379" s="74">
        <v>21</v>
      </c>
      <c r="Q379" s="5">
        <v>3.86</v>
      </c>
    </row>
    <row r="380" spans="1:41" ht="15" customHeight="1">
      <c r="A380" s="41">
        <v>13</v>
      </c>
      <c r="B380" s="40" t="s">
        <v>320</v>
      </c>
      <c r="C380" s="40"/>
      <c r="D380" s="21">
        <f>AVERAGE(S380,AA380,AC380,AE380,AG380,AI380,AK380)</f>
        <v>4.3158482142857144</v>
      </c>
      <c r="E380" s="22">
        <f>SUM(R380,Z380,AB380,AD380,AF380,AH380,AJ380)</f>
        <v>39</v>
      </c>
      <c r="F380" s="24"/>
      <c r="G380" s="25"/>
      <c r="H380" s="81"/>
      <c r="I380" s="25"/>
      <c r="J380" s="24"/>
      <c r="K380" s="25"/>
      <c r="R380" s="4">
        <v>12</v>
      </c>
      <c r="S380" s="5">
        <v>3.578125</v>
      </c>
      <c r="Z380" s="4">
        <v>27</v>
      </c>
      <c r="AA380" s="5">
        <v>5.0535714285714288</v>
      </c>
    </row>
    <row r="381" spans="1:41" ht="15" customHeight="1">
      <c r="A381" s="41">
        <v>14</v>
      </c>
      <c r="B381" s="40" t="s">
        <v>425</v>
      </c>
      <c r="C381" s="40"/>
      <c r="D381" s="21">
        <f>AVERAGE(AO381)</f>
        <v>6.6875</v>
      </c>
      <c r="E381" s="22">
        <f>SUM(AN381)</f>
        <v>30</v>
      </c>
      <c r="F381" s="24"/>
      <c r="G381" s="25"/>
      <c r="H381" s="81"/>
      <c r="I381" s="25"/>
      <c r="J381" s="24"/>
      <c r="K381" s="25"/>
      <c r="AN381" s="74">
        <v>30</v>
      </c>
      <c r="AO381" s="96">
        <v>6.6875</v>
      </c>
    </row>
    <row r="382" spans="1:41" ht="15" customHeight="1">
      <c r="A382" s="41">
        <v>15</v>
      </c>
      <c r="B382" s="40" t="s">
        <v>417</v>
      </c>
      <c r="C382" s="40"/>
      <c r="D382" s="21">
        <f>AVERAGE(AK382,AM382,AO382)</f>
        <v>5.2321428571428568</v>
      </c>
      <c r="E382" s="22">
        <f>SUM(AJ382,AL382,AN382)</f>
        <v>30</v>
      </c>
      <c r="F382" s="24"/>
      <c r="G382" s="25"/>
      <c r="H382" s="81"/>
      <c r="I382" s="25"/>
      <c r="J382" s="24"/>
      <c r="K382" s="25"/>
      <c r="AJ382" s="74">
        <v>30</v>
      </c>
      <c r="AK382" s="5">
        <v>5.2321428571428568</v>
      </c>
    </row>
    <row r="383" spans="1:41" ht="15" customHeight="1">
      <c r="A383" s="41">
        <v>16</v>
      </c>
      <c r="B383" s="40" t="s">
        <v>215</v>
      </c>
      <c r="C383" s="40"/>
      <c r="D383" s="21">
        <f>AVERAGE(G383,I383,K383,M383,O383,Q383,S383,U383,W383,Y383,AA383,AC383,AE383,AG383,AI383,AK383)</f>
        <v>4.8666666666666663</v>
      </c>
      <c r="E383" s="22">
        <f>SUM(F383,H383,J383,L383,N383,P383,R383,T383,V383,X383,Z383,AB383,AD383,AF383,AH383,AJ383)</f>
        <v>30</v>
      </c>
      <c r="F383" s="24"/>
      <c r="G383" s="25"/>
      <c r="H383" s="81"/>
      <c r="I383" s="25"/>
      <c r="J383" s="24">
        <v>30</v>
      </c>
      <c r="K383" s="25">
        <v>4.8666666666666663</v>
      </c>
    </row>
    <row r="384" spans="1:41" ht="15" customHeight="1">
      <c r="A384" s="41">
        <v>17</v>
      </c>
      <c r="B384" s="40" t="s">
        <v>396</v>
      </c>
      <c r="C384" s="40"/>
      <c r="D384" s="21">
        <f>AVERAGE(AE384,AG384,AI384,AK384)</f>
        <v>4.8392857142857144</v>
      </c>
      <c r="E384" s="22">
        <f>SUM(AD384,AF384,AH384,AJ384)</f>
        <v>30</v>
      </c>
      <c r="F384" s="24"/>
      <c r="G384" s="25"/>
      <c r="H384" s="81"/>
      <c r="I384" s="25"/>
      <c r="J384" s="24"/>
      <c r="K384" s="25"/>
      <c r="AD384" s="4">
        <v>30</v>
      </c>
      <c r="AE384" s="5">
        <v>4.8392857142857144</v>
      </c>
    </row>
    <row r="385" spans="1:37" ht="15" customHeight="1">
      <c r="A385" s="41">
        <v>18</v>
      </c>
      <c r="B385" s="40" t="s">
        <v>157</v>
      </c>
      <c r="C385" s="40"/>
      <c r="D385" s="21">
        <f>AVERAGE(G385,I385,K385,M385,O385,Q385,S385,U385,W385,Y385,AA385,AC385,AE385,AG385,AI385,AK385)</f>
        <v>4.51</v>
      </c>
      <c r="E385" s="22">
        <f>SUM(F385,H385,J385,L385,N385,P385,R385,T385,V385,X385,Z385,AB385,AD385,AF385,AH385,AJ385)</f>
        <v>30</v>
      </c>
      <c r="F385" s="24"/>
      <c r="G385" s="25"/>
      <c r="H385" s="81">
        <v>30</v>
      </c>
      <c r="I385" s="25">
        <v>4.51</v>
      </c>
      <c r="J385" s="24"/>
      <c r="K385" s="25"/>
    </row>
    <row r="386" spans="1:37" ht="15" customHeight="1">
      <c r="A386" s="41">
        <v>19</v>
      </c>
      <c r="B386" s="40" t="s">
        <v>221</v>
      </c>
      <c r="C386" s="40"/>
      <c r="D386" s="21">
        <f>AVERAGE(K386,AK386)</f>
        <v>2.2535714285714286</v>
      </c>
      <c r="E386" s="22">
        <f>SUM(J386,AJ386)</f>
        <v>30</v>
      </c>
      <c r="F386" s="24"/>
      <c r="G386" s="25"/>
      <c r="H386" s="81"/>
      <c r="I386" s="25"/>
      <c r="J386" s="24">
        <v>9</v>
      </c>
      <c r="K386" s="25">
        <v>2.4</v>
      </c>
      <c r="AJ386" s="74">
        <v>21</v>
      </c>
      <c r="AK386" s="5">
        <v>2.1071428571428572</v>
      </c>
    </row>
    <row r="387" spans="1:37" ht="15" customHeight="1">
      <c r="A387" s="41">
        <v>20</v>
      </c>
      <c r="B387" s="40" t="s">
        <v>32</v>
      </c>
      <c r="C387" s="40"/>
      <c r="D387" s="21">
        <f>AVERAGE(G387,I387,K387,M387,O387,Q387,S387,U387,W387,Y387,AA387,AC387,AE387,AG387,AI387,AK387)</f>
        <v>2.09375</v>
      </c>
      <c r="E387" s="22">
        <f>SUM(F387,H387,J387,L387,N387,P387,R387,T387,V387,X387,Z387,AB387,AD387,AF387,AH387,AJ387)</f>
        <v>30</v>
      </c>
      <c r="F387" s="24">
        <v>30</v>
      </c>
      <c r="G387" s="25">
        <v>2.09375</v>
      </c>
      <c r="H387" s="81"/>
      <c r="I387" s="25"/>
      <c r="J387" s="24"/>
      <c r="K387" s="25"/>
    </row>
    <row r="388" spans="1:37" ht="15" customHeight="1">
      <c r="A388" s="41">
        <v>21</v>
      </c>
      <c r="B388" s="40" t="s">
        <v>286</v>
      </c>
      <c r="C388" s="40"/>
      <c r="D388" s="21">
        <f>AVERAGE(G388,I388,K388,M388,O388,Q388,S388,U388,W388,Y388,AA388,AC388,AE388,AG388,AI388,AK388)</f>
        <v>4.51</v>
      </c>
      <c r="E388" s="22">
        <f>SUM(F388,H388,J388,L388,N388,P388,R388,T388,V388,X388,Z388,AB388,AD388,AF388,AH388,AJ388)</f>
        <v>27</v>
      </c>
      <c r="F388" s="24"/>
      <c r="G388" s="25"/>
      <c r="H388" s="81"/>
      <c r="I388" s="25"/>
      <c r="J388" s="24"/>
      <c r="K388" s="25"/>
      <c r="P388" s="74">
        <v>27</v>
      </c>
      <c r="Q388" s="5">
        <v>4.51</v>
      </c>
    </row>
    <row r="389" spans="1:37" ht="15" customHeight="1">
      <c r="A389" s="41">
        <v>22</v>
      </c>
      <c r="B389" s="40" t="s">
        <v>318</v>
      </c>
      <c r="C389" s="40"/>
      <c r="D389" s="21">
        <f>AVERAGE(G389,I389,K389,M389,O389,Q389,S389,U389,W389,Y389,AA389,AC389,AE389,AG389,AI389,AK389)</f>
        <v>4.109375</v>
      </c>
      <c r="E389" s="22">
        <f>SUM(F389,H389,J389,L389,N389,P389,R389,T389,V389,X389,Z389,AB389,AD389,AF389,AH389,AJ389)</f>
        <v>24</v>
      </c>
      <c r="F389" s="24"/>
      <c r="G389" s="25"/>
      <c r="H389" s="81"/>
      <c r="I389" s="25"/>
      <c r="J389" s="24"/>
      <c r="K389" s="25"/>
      <c r="R389" s="4">
        <v>24</v>
      </c>
      <c r="S389" s="5">
        <v>4.109375</v>
      </c>
    </row>
    <row r="390" spans="1:37" ht="15" customHeight="1">
      <c r="A390" s="41">
        <v>23</v>
      </c>
      <c r="B390" s="40" t="s">
        <v>159</v>
      </c>
      <c r="C390" s="40"/>
      <c r="D390" s="21">
        <f>AVERAGE(G390,I390,K390,M390,O390,Q390,S390,U390,W390,Y390,AA390,AC390,AE390,AG390,AI390,AK390)</f>
        <v>4.01</v>
      </c>
      <c r="E390" s="22">
        <f>SUM(F390,H390,J390,L390,N390,P390,R390,T390,V390,X390,Z390,AB390,AD390,AF390,AH390,AJ390)</f>
        <v>24</v>
      </c>
      <c r="F390" s="24"/>
      <c r="G390" s="25"/>
      <c r="H390" s="81">
        <v>24</v>
      </c>
      <c r="I390" s="25">
        <v>4.01</v>
      </c>
      <c r="J390" s="24"/>
      <c r="K390" s="25"/>
    </row>
    <row r="391" spans="1:37" ht="15" customHeight="1">
      <c r="A391" s="41">
        <v>24</v>
      </c>
      <c r="B391" s="40" t="s">
        <v>216</v>
      </c>
      <c r="C391" s="40"/>
      <c r="D391" s="21">
        <f>AVERAGE(G391,I391,K391,M391,O391,Q391,S391,U391,W391,Y391,AA391,AC391,AE391,AG391,AI391,AK391)</f>
        <v>3.6833333333333331</v>
      </c>
      <c r="E391" s="22">
        <f>SUM(F391,H391,J391,L391,N391,P391,R391,T391,V391,X391,Z391,AB391,AD391,AF391,AH391,AJ391)</f>
        <v>24</v>
      </c>
      <c r="F391" s="24"/>
      <c r="G391" s="25"/>
      <c r="H391" s="81"/>
      <c r="I391" s="25"/>
      <c r="J391" s="24">
        <v>24</v>
      </c>
      <c r="K391" s="25">
        <v>3.6833333333333331</v>
      </c>
    </row>
    <row r="392" spans="1:37" ht="15" customHeight="1">
      <c r="A392" s="41">
        <v>25</v>
      </c>
      <c r="B392" s="40" t="s">
        <v>362</v>
      </c>
      <c r="C392" s="40"/>
      <c r="D392" s="21">
        <f>AVERAGE(Y392,AA392,AC392,AE392,AG392,AI392,AK392)</f>
        <v>2.15</v>
      </c>
      <c r="E392" s="22">
        <f>SUM(X392,Z392,AB392,AD392,AF392,AH392,AJ392)</f>
        <v>21</v>
      </c>
      <c r="F392" s="24"/>
      <c r="G392" s="25"/>
      <c r="H392" s="81"/>
      <c r="I392" s="25"/>
      <c r="J392" s="24"/>
      <c r="K392" s="25"/>
      <c r="X392" s="74">
        <v>21</v>
      </c>
      <c r="Y392" s="5">
        <v>2.15</v>
      </c>
    </row>
    <row r="393" spans="1:37" ht="15" customHeight="1">
      <c r="A393" s="41">
        <v>26</v>
      </c>
      <c r="B393" s="40" t="s">
        <v>381</v>
      </c>
      <c r="C393" s="40"/>
      <c r="D393" s="21">
        <f>AVERAGE(G393,I393,K393,M393,O393,Q393,S393,U393,W393,Y393,AA393,AC393,AE393,AG393,AI393,AK393)</f>
        <v>4.0357142857142856</v>
      </c>
      <c r="E393" s="22">
        <f>SUM(F393,H393,J393,L393,N393,P393,R393,T393,V393,X393,Z393,AB393,AD393,AF393,AH393,AJ393)</f>
        <v>18</v>
      </c>
      <c r="F393" s="24"/>
      <c r="G393" s="25"/>
      <c r="H393" s="81"/>
      <c r="I393" s="25"/>
      <c r="J393" s="24"/>
      <c r="K393" s="25"/>
      <c r="Z393" s="4">
        <v>18</v>
      </c>
      <c r="AA393" s="5">
        <v>4.0357142857142856</v>
      </c>
    </row>
    <row r="394" spans="1:37" ht="15" customHeight="1">
      <c r="A394" s="41">
        <v>27</v>
      </c>
      <c r="B394" s="40" t="s">
        <v>319</v>
      </c>
      <c r="C394" s="40"/>
      <c r="D394" s="21">
        <f>AVERAGE(G394,I394,K394,M394,O394,Q394,S394,U394,W394,Y394,AA394,AC394,AE394,AG394,AI394,AK394)</f>
        <v>3.9375</v>
      </c>
      <c r="E394" s="22">
        <f>SUM(F394,H394,J394,L394,N394,P394,R394,T394,V394,X394,Z394,AB394,AD394,AF394,AH394,AJ394)</f>
        <v>18</v>
      </c>
      <c r="F394" s="24"/>
      <c r="G394" s="25"/>
      <c r="H394" s="81"/>
      <c r="I394" s="25"/>
      <c r="J394" s="24"/>
      <c r="K394" s="25"/>
      <c r="R394" s="4">
        <v>18</v>
      </c>
      <c r="S394" s="5">
        <v>3.9375</v>
      </c>
    </row>
    <row r="395" spans="1:37" ht="15" customHeight="1">
      <c r="A395" s="41">
        <v>28</v>
      </c>
      <c r="B395" s="40" t="s">
        <v>161</v>
      </c>
      <c r="C395" s="40"/>
      <c r="D395" s="21">
        <f>AVERAGE(G395,I395,K395,M395,O395,Q395,S395,U395,W395,Y395,AA395,AC395,AE395,AG395,AI395,AK395)</f>
        <v>2.37</v>
      </c>
      <c r="E395" s="22">
        <f>SUM(F395,H395,J395,L395,N395,P395,R395,T395,V395,X395,Z395,AB395,AD395,AF395,AH395,AJ395)</f>
        <v>18</v>
      </c>
      <c r="F395" s="24"/>
      <c r="G395" s="25"/>
      <c r="H395" s="81">
        <v>18</v>
      </c>
      <c r="I395" s="25">
        <v>2.37</v>
      </c>
      <c r="J395" s="24"/>
      <c r="K395" s="25"/>
    </row>
    <row r="396" spans="1:37" ht="15" customHeight="1">
      <c r="A396" s="41">
        <v>29</v>
      </c>
      <c r="B396" s="40" t="s">
        <v>382</v>
      </c>
      <c r="C396" s="40"/>
      <c r="D396" s="21">
        <f>AVERAGE(G396,I396,K396,M396,O396,Q396,S396,U396,W396,Y396,AA396,AC396,AE396,AG396,AI396,AK396)</f>
        <v>3.8928571428571428</v>
      </c>
      <c r="E396" s="22">
        <f>SUM(F396,H396,J396,L396,N396,P396,R396,T396,V396,X396,Z396,AB396,AD396,AF396,AH396,AJ396)</f>
        <v>15</v>
      </c>
      <c r="F396" s="24"/>
      <c r="G396" s="25"/>
      <c r="H396" s="81"/>
      <c r="I396" s="25"/>
      <c r="J396" s="24"/>
      <c r="K396" s="25"/>
      <c r="Z396" s="4">
        <v>15</v>
      </c>
      <c r="AA396" s="5">
        <v>3.8928571428571428</v>
      </c>
    </row>
    <row r="397" spans="1:37" ht="15" customHeight="1">
      <c r="A397" s="41">
        <v>30</v>
      </c>
      <c r="B397" s="40" t="s">
        <v>383</v>
      </c>
      <c r="C397" s="40"/>
      <c r="D397" s="21">
        <f>AVERAGE(G397,I397,K397,M397,O397,Q397,S397,U397,W397,Y397,AA397,AC397,AE397,AG397,AI397,AK397)</f>
        <v>3.75</v>
      </c>
      <c r="E397" s="22">
        <f>SUM(F397,H397,J397,L397,N397,P397,R397,T397,V397,X397,Z397,AB397,AD397,AF397,AH397,AJ397)</f>
        <v>12</v>
      </c>
      <c r="F397" s="24"/>
      <c r="G397" s="25"/>
      <c r="H397" s="81"/>
      <c r="I397" s="25"/>
      <c r="J397" s="24"/>
      <c r="K397" s="25"/>
      <c r="Z397" s="4">
        <v>12</v>
      </c>
      <c r="AA397" s="5">
        <v>3.75</v>
      </c>
    </row>
    <row r="398" spans="1:37" ht="15" customHeight="1">
      <c r="A398" s="41">
        <v>31</v>
      </c>
      <c r="B398" s="40" t="s">
        <v>220</v>
      </c>
      <c r="C398" s="40"/>
      <c r="D398" s="21">
        <f>AVERAGE(G398,I398,K398,M398,O398,Q398,S398,U398,W398,Y398,AA398,AC398,AE398,AG398,AI398,AK398)</f>
        <v>2.5333333333333332</v>
      </c>
      <c r="E398" s="22">
        <f>SUM(F398,H398,J398,L398,N398,P398,R398,T398,V398,X398,Z398,AB398,AD398,AF398,AH398,AJ398)</f>
        <v>12</v>
      </c>
      <c r="F398" s="24"/>
      <c r="G398" s="25"/>
      <c r="H398" s="81"/>
      <c r="I398" s="25"/>
      <c r="J398" s="24">
        <v>12</v>
      </c>
      <c r="K398" s="25">
        <v>2.5333333333333332</v>
      </c>
    </row>
    <row r="399" spans="1:37" ht="15" customHeight="1">
      <c r="A399" s="41">
        <v>32</v>
      </c>
      <c r="B399" s="40" t="s">
        <v>321</v>
      </c>
      <c r="C399" s="40"/>
      <c r="D399" s="21">
        <f>AVERAGE(G399,I399,K399,M399,O399,Q399,S399,U399,W399,Y399,AA399,AC399,AE399,AG399,AI399,AK399)</f>
        <v>3.28125</v>
      </c>
      <c r="E399" s="22">
        <f>SUM(F399,H399,J399,L399,N399,P399,R399,T399,V399,X399,Z399,AB399,AD399,AF399,AH399,AJ399)</f>
        <v>9</v>
      </c>
      <c r="F399" s="24"/>
      <c r="G399" s="25"/>
      <c r="H399" s="81"/>
      <c r="I399" s="25"/>
      <c r="J399" s="24"/>
      <c r="K399" s="25"/>
      <c r="R399" s="4">
        <v>9</v>
      </c>
      <c r="S399" s="5">
        <v>3.28125</v>
      </c>
    </row>
    <row r="400" spans="1:37" ht="15" customHeight="1">
      <c r="A400" s="41">
        <v>33</v>
      </c>
      <c r="B400" s="40" t="s">
        <v>322</v>
      </c>
      <c r="C400" s="40"/>
      <c r="D400" s="21">
        <f>AVERAGE(S400,AC400,AE400,AG400,AI400,AK400)</f>
        <v>2.96875</v>
      </c>
      <c r="E400" s="22">
        <f>SUM(R400,AB400,AD400,AF400,AH400,AJ400)</f>
        <v>6</v>
      </c>
      <c r="F400" s="24"/>
      <c r="G400" s="25"/>
      <c r="H400" s="81"/>
      <c r="I400" s="25"/>
      <c r="J400" s="24"/>
      <c r="K400" s="25"/>
      <c r="R400" s="4">
        <v>6</v>
      </c>
      <c r="S400" s="5">
        <v>2.96875</v>
      </c>
    </row>
    <row r="401" spans="1:41" ht="15" customHeight="1">
      <c r="A401" s="41">
        <v>34</v>
      </c>
      <c r="B401" s="40" t="s">
        <v>323</v>
      </c>
      <c r="C401" s="40"/>
      <c r="D401" s="21">
        <f>AVERAGE(S401,AA401,AC401,AE401,AG401,AI401,AK401)</f>
        <v>2.5424107142857144</v>
      </c>
      <c r="E401" s="22">
        <f>SUM(R401,Z401,AB401,AD401,AF401,AH401,AJ401)</f>
        <v>6</v>
      </c>
      <c r="F401" s="24"/>
      <c r="G401" s="25"/>
      <c r="H401" s="81"/>
      <c r="I401" s="25"/>
      <c r="J401" s="24"/>
      <c r="K401" s="25"/>
      <c r="R401" s="4">
        <v>3</v>
      </c>
      <c r="S401" s="5">
        <v>2.78125</v>
      </c>
      <c r="Z401" s="4">
        <v>3</v>
      </c>
      <c r="AA401" s="5">
        <v>2.3035714285714284</v>
      </c>
    </row>
    <row r="402" spans="1:41" ht="15" customHeight="1">
      <c r="A402" s="41">
        <v>35</v>
      </c>
      <c r="B402" s="40" t="s">
        <v>384</v>
      </c>
      <c r="C402" s="40"/>
      <c r="D402" s="21">
        <f>AVERAGE(G402,I402,K402,M402,O402,Q402,S402,U402,W402,Y402,AA402,AC402,AE402,AG402,AI402,AK402)</f>
        <v>2.4285714285714284</v>
      </c>
      <c r="E402" s="22">
        <f>SUM(F402,H402,J402,L402,N402,P402,R402,T402,V402,X402,Z402,AB402,AD402,AF402,AH402,AJ402)</f>
        <v>6</v>
      </c>
      <c r="F402" s="24"/>
      <c r="G402" s="25"/>
      <c r="H402" s="81"/>
      <c r="I402" s="25"/>
      <c r="J402" s="24"/>
      <c r="K402" s="25"/>
      <c r="Z402" s="4">
        <v>6</v>
      </c>
      <c r="AA402" s="5">
        <v>2.4285714285714284</v>
      </c>
    </row>
    <row r="403" spans="1:41" ht="15" customHeight="1">
      <c r="A403" s="41">
        <v>36</v>
      </c>
      <c r="B403" s="40" t="s">
        <v>324</v>
      </c>
      <c r="C403" s="40"/>
      <c r="D403" s="21">
        <f>AVERAGE(G403,I403,K403,M403,O403,Q403,S403,U403,W403,Y403,AA403,AC403,AE403,AG403,AI403,AK403)</f>
        <v>2.75</v>
      </c>
      <c r="E403" s="22">
        <f>SUM(F403,H403,J403,L403,N403,P403,R403,T403,V403,X403,Z403,AB403,AD403,AF403,AH403,AJ403)</f>
        <v>0</v>
      </c>
      <c r="F403" s="24"/>
      <c r="G403" s="25"/>
      <c r="H403" s="81"/>
      <c r="I403" s="25"/>
      <c r="J403" s="24"/>
      <c r="K403" s="25"/>
      <c r="R403" s="4">
        <v>0</v>
      </c>
      <c r="S403" s="5">
        <v>2.75</v>
      </c>
    </row>
    <row r="404" spans="1:41" ht="15" customHeight="1">
      <c r="A404" s="41">
        <v>37</v>
      </c>
      <c r="B404" s="40" t="s">
        <v>325</v>
      </c>
      <c r="C404" s="40"/>
      <c r="D404" s="21">
        <f>AVERAGE(G404,I404,K404,M404,O404,Q404,S404,U404,W404,Y404,AA404,AC404,AE404,AG404,AI404,AK404)</f>
        <v>2.453125</v>
      </c>
      <c r="E404" s="22">
        <f>SUM(F404,H404,J404,L404,N404,P404,R404,T404,V404,X404,Z404,AB404,AD404,AF404,AH404,AJ404)</f>
        <v>0</v>
      </c>
      <c r="F404" s="24"/>
      <c r="G404" s="25"/>
      <c r="H404" s="81"/>
      <c r="I404" s="25"/>
      <c r="J404" s="24"/>
      <c r="K404" s="25"/>
      <c r="R404" s="4">
        <v>0</v>
      </c>
      <c r="S404" s="5">
        <v>2.453125</v>
      </c>
    </row>
    <row r="405" spans="1:41" ht="15" customHeight="1">
      <c r="A405" s="41">
        <v>38</v>
      </c>
      <c r="B405" s="40" t="s">
        <v>326</v>
      </c>
      <c r="C405" s="40"/>
      <c r="D405" s="21">
        <f>AVERAGE(G405,I405,K405,M405,O405,Q405,S405,U405,W405,Y405,AA405,AC405,AE405,AG405,AI405,AK405)</f>
        <v>2.390625</v>
      </c>
      <c r="E405" s="22">
        <f>SUM(F405,H405,J405,L405,N405,P405,R405,T405,V405,X405,Z405,AB405,AD405,AF405,AH405,AJ405)</f>
        <v>0</v>
      </c>
      <c r="F405" s="24"/>
      <c r="G405" s="25"/>
      <c r="H405" s="81"/>
      <c r="I405" s="25"/>
      <c r="J405" s="24"/>
      <c r="K405" s="25"/>
      <c r="R405" s="4">
        <v>0</v>
      </c>
      <c r="S405" s="5">
        <v>2.390625</v>
      </c>
    </row>
    <row r="406" spans="1:41" ht="15" customHeight="1">
      <c r="A406" s="41"/>
      <c r="B406" s="40"/>
      <c r="C406" s="40"/>
      <c r="D406" s="21">
        <f>AVERAGE(G406,I406,K406,M406,O406,Q406,S406,U406,W406,Y406,AA406,AC406,AE406,AG406,AI406,AK406,AM406,AO406)</f>
        <v>0</v>
      </c>
      <c r="E406" s="22">
        <f>SUM(F406,H406,J406,L406,N406,P406,R406,T406,V406,X406,Z406,AB406,AD406,AF406,AH406,AJ406,AL406,AN406)</f>
        <v>0</v>
      </c>
      <c r="F406" s="24"/>
      <c r="G406" s="25">
        <v>0</v>
      </c>
      <c r="H406" s="81"/>
      <c r="I406" s="25"/>
      <c r="J406" s="24"/>
      <c r="K406" s="25"/>
    </row>
    <row r="407" spans="1:41" s="7" customFormat="1" ht="15" customHeight="1" thickBot="1">
      <c r="A407" s="46"/>
      <c r="B407" s="47"/>
      <c r="C407" s="47"/>
      <c r="D407" s="28"/>
      <c r="E407" s="29"/>
      <c r="F407" s="31"/>
      <c r="G407" s="32"/>
      <c r="H407" s="82"/>
      <c r="I407" s="32"/>
      <c r="J407" s="31"/>
      <c r="K407" s="32"/>
      <c r="L407" s="76"/>
      <c r="M407" s="10"/>
      <c r="N407" s="9"/>
      <c r="O407" s="10"/>
      <c r="P407" s="76"/>
      <c r="Q407" s="10"/>
      <c r="R407" s="9"/>
      <c r="S407" s="10"/>
      <c r="T407" s="76"/>
      <c r="U407" s="10"/>
      <c r="V407" s="9"/>
      <c r="W407" s="10"/>
      <c r="X407" s="76"/>
      <c r="Y407" s="10"/>
      <c r="Z407" s="9"/>
      <c r="AA407" s="10"/>
      <c r="AB407" s="76"/>
      <c r="AC407" s="10"/>
      <c r="AD407" s="9"/>
      <c r="AE407" s="10"/>
      <c r="AF407" s="76"/>
      <c r="AG407" s="10"/>
      <c r="AH407" s="9"/>
      <c r="AI407" s="10"/>
      <c r="AJ407" s="76"/>
      <c r="AK407" s="10"/>
      <c r="AL407" s="9"/>
      <c r="AM407" s="10"/>
      <c r="AN407" s="76"/>
      <c r="AO407" s="98"/>
    </row>
    <row r="408" spans="1:41" s="18" customFormat="1" ht="15" customHeight="1" thickTop="1">
      <c r="A408" s="14" t="s">
        <v>353</v>
      </c>
      <c r="B408" s="55"/>
      <c r="C408" s="55"/>
      <c r="D408" s="13" t="s">
        <v>33</v>
      </c>
      <c r="E408" s="11" t="s">
        <v>1</v>
      </c>
      <c r="F408" s="14"/>
      <c r="G408" s="15"/>
      <c r="H408" s="14"/>
      <c r="I408" s="15"/>
      <c r="J408" s="14"/>
      <c r="K408" s="15"/>
      <c r="L408" s="16"/>
      <c r="M408" s="17"/>
      <c r="N408" s="16"/>
      <c r="O408" s="17"/>
      <c r="P408" s="16"/>
      <c r="Q408" s="17"/>
      <c r="R408" s="16"/>
      <c r="S408" s="17"/>
      <c r="T408" s="16"/>
      <c r="U408" s="17"/>
      <c r="V408" s="16"/>
      <c r="W408" s="17"/>
      <c r="X408" s="16"/>
      <c r="Y408" s="17"/>
      <c r="Z408" s="16"/>
      <c r="AA408" s="17"/>
      <c r="AB408" s="16"/>
      <c r="AC408" s="17"/>
      <c r="AD408" s="16"/>
      <c r="AE408" s="17"/>
      <c r="AF408" s="16"/>
      <c r="AG408" s="17"/>
      <c r="AH408" s="16"/>
      <c r="AI408" s="17"/>
      <c r="AJ408" s="16"/>
      <c r="AK408" s="17"/>
      <c r="AL408" s="16"/>
      <c r="AM408" s="17"/>
      <c r="AN408" s="16"/>
      <c r="AO408" s="99"/>
    </row>
    <row r="409" spans="1:41" ht="15" customHeight="1">
      <c r="A409" s="41">
        <v>1</v>
      </c>
      <c r="B409" s="2" t="s">
        <v>344</v>
      </c>
      <c r="D409" s="21">
        <f>AVERAGE(Y409,AI409,AK409,AM409,AO409)</f>
        <v>7.8411428571428576</v>
      </c>
      <c r="E409" s="22">
        <f>SUM(X409,AH409,AJ409,AL409,AN409)</f>
        <v>150</v>
      </c>
      <c r="T409" s="74">
        <v>30</v>
      </c>
      <c r="U409" s="5">
        <v>5.9666666666666668</v>
      </c>
      <c r="X409" s="74">
        <v>30</v>
      </c>
      <c r="Y409" s="5">
        <v>6.92</v>
      </c>
      <c r="AF409" s="74">
        <v>27</v>
      </c>
      <c r="AG409" s="5">
        <v>5.35</v>
      </c>
      <c r="AH409" s="4">
        <v>30</v>
      </c>
      <c r="AI409" s="5">
        <v>7.625</v>
      </c>
      <c r="AJ409" s="74">
        <v>30</v>
      </c>
      <c r="AK409" s="5">
        <v>8.1607142857142865</v>
      </c>
      <c r="AL409" s="4">
        <v>30</v>
      </c>
      <c r="AM409" s="5">
        <v>8.265625</v>
      </c>
      <c r="AN409" s="74">
        <v>30</v>
      </c>
      <c r="AO409" s="96">
        <v>8.234375</v>
      </c>
    </row>
    <row r="410" spans="1:41" ht="15" customHeight="1">
      <c r="A410" s="41">
        <v>2</v>
      </c>
      <c r="B410" s="40" t="s">
        <v>223</v>
      </c>
      <c r="C410" s="40"/>
      <c r="D410" s="21">
        <f>AVERAGE(M410,O410,AI410,AM410,AO410)</f>
        <v>6.5394345238095237</v>
      </c>
      <c r="E410" s="22">
        <f>SUM(L410,N410,AH410,AL410,AN410)</f>
        <v>141</v>
      </c>
      <c r="F410" s="24"/>
      <c r="G410" s="25"/>
      <c r="H410" s="81"/>
      <c r="I410" s="25"/>
      <c r="J410" s="24">
        <v>21</v>
      </c>
      <c r="K410" s="25">
        <v>4.6500000000000004</v>
      </c>
      <c r="L410" s="74">
        <v>30</v>
      </c>
      <c r="M410" s="5">
        <v>5.65</v>
      </c>
      <c r="N410" s="4">
        <v>30</v>
      </c>
      <c r="O410" s="5">
        <v>6.6833333333333336</v>
      </c>
      <c r="AF410" s="74">
        <v>21</v>
      </c>
      <c r="AG410" s="5">
        <v>5.1333333333333337</v>
      </c>
      <c r="AH410" s="4">
        <v>27</v>
      </c>
      <c r="AI410" s="5">
        <v>6.7857142857142856</v>
      </c>
      <c r="AL410" s="4">
        <v>27</v>
      </c>
      <c r="AM410" s="5">
        <v>6.515625</v>
      </c>
      <c r="AN410" s="74">
        <v>27</v>
      </c>
      <c r="AO410" s="96">
        <v>7.0625</v>
      </c>
    </row>
    <row r="411" spans="1:41" ht="15" customHeight="1">
      <c r="A411" s="41">
        <v>3</v>
      </c>
      <c r="B411" s="40" t="s">
        <v>164</v>
      </c>
      <c r="C411" s="40"/>
      <c r="D411" s="21">
        <f>AVERAGE(I411,M411,O411,Q411,S411)</f>
        <v>6.0526249999999999</v>
      </c>
      <c r="E411" s="22">
        <f>SUM(H411,L411,N411,P411,R411)</f>
        <v>138</v>
      </c>
      <c r="F411" s="24"/>
      <c r="G411" s="25"/>
      <c r="H411" s="81">
        <v>27</v>
      </c>
      <c r="I411" s="25">
        <v>6.4</v>
      </c>
      <c r="J411" s="24">
        <v>24</v>
      </c>
      <c r="K411" s="25">
        <v>4.7166666666666668</v>
      </c>
      <c r="L411" s="74">
        <v>27</v>
      </c>
      <c r="M411" s="5">
        <v>5.5</v>
      </c>
      <c r="N411" s="4">
        <v>24</v>
      </c>
      <c r="O411" s="5">
        <v>5.85</v>
      </c>
      <c r="P411" s="74">
        <v>30</v>
      </c>
      <c r="Q411" s="5">
        <v>6.81</v>
      </c>
      <c r="R411" s="4">
        <v>30</v>
      </c>
      <c r="S411" s="5">
        <v>5.703125</v>
      </c>
      <c r="T411" s="74">
        <v>18</v>
      </c>
      <c r="U411" s="5">
        <v>5.25</v>
      </c>
    </row>
    <row r="412" spans="1:41" ht="15" customHeight="1">
      <c r="A412" s="41">
        <v>4</v>
      </c>
      <c r="B412" s="2" t="s">
        <v>166</v>
      </c>
      <c r="D412" s="21">
        <f>AVERAGE(Q412,S412,AC412,AE412,AK412)</f>
        <v>5.5465059523809526</v>
      </c>
      <c r="E412" s="22">
        <f>SUM(P412,R412,AB412,AD412,AJ412)</f>
        <v>138</v>
      </c>
      <c r="H412" s="74">
        <v>21</v>
      </c>
      <c r="I412" s="5">
        <v>5.36</v>
      </c>
      <c r="J412" s="4">
        <v>15</v>
      </c>
      <c r="K412" s="5">
        <v>4.2166666666666668</v>
      </c>
      <c r="N412" s="4">
        <v>21</v>
      </c>
      <c r="O412" s="5">
        <v>4.55</v>
      </c>
      <c r="P412" s="74">
        <v>24</v>
      </c>
      <c r="Q412" s="5">
        <v>6.53</v>
      </c>
      <c r="R412" s="4">
        <v>27</v>
      </c>
      <c r="S412" s="5">
        <v>4.640625</v>
      </c>
      <c r="T412" s="74">
        <v>21</v>
      </c>
      <c r="U412" s="5">
        <v>5.35</v>
      </c>
      <c r="V412" s="4">
        <v>24</v>
      </c>
      <c r="W412" s="5">
        <v>5.875</v>
      </c>
      <c r="X412" s="74">
        <v>21</v>
      </c>
      <c r="Y412" s="5">
        <v>5.53</v>
      </c>
      <c r="Z412" s="4">
        <v>21</v>
      </c>
      <c r="AA412" s="5">
        <v>5.3035714285714288</v>
      </c>
      <c r="AB412" s="74">
        <v>30</v>
      </c>
      <c r="AC412" s="5">
        <v>6.8833333333333337</v>
      </c>
      <c r="AD412" s="4">
        <v>30</v>
      </c>
      <c r="AE412" s="5">
        <v>4.9821428571428568</v>
      </c>
      <c r="AF412" s="74">
        <v>18</v>
      </c>
      <c r="AG412" s="5">
        <v>4.7333333333333334</v>
      </c>
      <c r="AH412" s="4">
        <v>24</v>
      </c>
      <c r="AI412" s="5">
        <v>4.2857142857142856</v>
      </c>
      <c r="AJ412" s="74">
        <v>27</v>
      </c>
      <c r="AK412" s="5">
        <v>4.6964285714285712</v>
      </c>
      <c r="AL412" s="4">
        <v>24</v>
      </c>
      <c r="AM412" s="5">
        <v>4.8125</v>
      </c>
      <c r="AN412" s="74">
        <v>24</v>
      </c>
      <c r="AO412" s="96">
        <v>5.078125</v>
      </c>
    </row>
    <row r="413" spans="1:41" ht="15" customHeight="1">
      <c r="A413" s="41">
        <v>5</v>
      </c>
      <c r="B413" s="40" t="s">
        <v>165</v>
      </c>
      <c r="C413" s="40"/>
      <c r="D413" s="21">
        <f>AVERAGE(I413,K413,Q413,Y413,AG413)</f>
        <v>5.5906666666666665</v>
      </c>
      <c r="E413" s="22">
        <f>SUM(H413,J413,P413,X413,AF413)</f>
        <v>120</v>
      </c>
      <c r="F413" s="24"/>
      <c r="G413" s="25"/>
      <c r="H413" s="81">
        <v>24</v>
      </c>
      <c r="I413" s="25">
        <v>5.86</v>
      </c>
      <c r="J413" s="24">
        <v>27</v>
      </c>
      <c r="K413" s="25">
        <v>4.9333333333333336</v>
      </c>
      <c r="P413" s="74">
        <v>18</v>
      </c>
      <c r="Q413" s="5">
        <v>5.73</v>
      </c>
      <c r="X413" s="74">
        <v>27</v>
      </c>
      <c r="Y413" s="5">
        <v>6.13</v>
      </c>
      <c r="AF413" s="74">
        <v>24</v>
      </c>
      <c r="AG413" s="5">
        <v>5.3</v>
      </c>
    </row>
    <row r="414" spans="1:41" ht="15" customHeight="1">
      <c r="A414" s="41">
        <v>6</v>
      </c>
      <c r="B414" s="2" t="s">
        <v>224</v>
      </c>
      <c r="D414" s="21">
        <f>AVERAGE(K414,S414,Y414,AE414,AO414)</f>
        <v>4.6350595238095238</v>
      </c>
      <c r="E414" s="22">
        <f>SUM(J414,R414,X414,AD414,AN414)</f>
        <v>105</v>
      </c>
      <c r="J414" s="4">
        <v>18</v>
      </c>
      <c r="K414" s="5">
        <v>4.583333333333333</v>
      </c>
      <c r="R414" s="4">
        <v>18</v>
      </c>
      <c r="S414" s="5">
        <v>3.90625</v>
      </c>
      <c r="X414" s="74">
        <v>24</v>
      </c>
      <c r="Y414" s="5">
        <v>5.65</v>
      </c>
      <c r="AD414" s="4">
        <v>24</v>
      </c>
      <c r="AE414" s="5">
        <v>4.4107142857142856</v>
      </c>
      <c r="AN414" s="74">
        <v>21</v>
      </c>
      <c r="AO414" s="96">
        <v>4.625</v>
      </c>
    </row>
    <row r="415" spans="1:41" ht="15" customHeight="1">
      <c r="A415" s="41">
        <v>7</v>
      </c>
      <c r="B415" s="40" t="s">
        <v>41</v>
      </c>
      <c r="C415" s="40"/>
      <c r="D415" s="21">
        <f>AVERAGE(G415,K415,M415,U415,AE415,AK415)</f>
        <v>3.5456249999999998</v>
      </c>
      <c r="E415" s="22">
        <f>SUM(F415,J415,L415,T415,AD415,AJ415)</f>
        <v>96</v>
      </c>
      <c r="F415" s="24">
        <v>30</v>
      </c>
      <c r="G415" s="25">
        <v>3.453125</v>
      </c>
      <c r="H415" s="81"/>
      <c r="I415" s="25"/>
      <c r="J415" s="24">
        <v>6</v>
      </c>
      <c r="K415" s="25">
        <v>2.9666666666666668</v>
      </c>
      <c r="L415" s="74">
        <v>18</v>
      </c>
      <c r="M415" s="5">
        <v>2.7166666666666668</v>
      </c>
      <c r="T415" s="74">
        <v>15</v>
      </c>
      <c r="U415" s="5">
        <v>3.7166666666666668</v>
      </c>
      <c r="AD415" s="4">
        <v>27</v>
      </c>
      <c r="AE415" s="5">
        <v>4.875</v>
      </c>
    </row>
    <row r="416" spans="1:41" ht="15" customHeight="1">
      <c r="A416" s="41">
        <v>8</v>
      </c>
      <c r="B416" s="40" t="s">
        <v>42</v>
      </c>
      <c r="C416" s="40"/>
      <c r="D416" s="21">
        <f>AVERAGE(G416,M416,Q416,U416,AE416,AK416)</f>
        <v>3.2140773809523813</v>
      </c>
      <c r="E416" s="22">
        <f>SUM(F416,L416,P416,T416,AD416,AJ416)</f>
        <v>87</v>
      </c>
      <c r="F416" s="24">
        <v>24</v>
      </c>
      <c r="G416" s="25">
        <v>2.140625</v>
      </c>
      <c r="H416" s="81"/>
      <c r="I416" s="25"/>
      <c r="J416" s="24">
        <v>0</v>
      </c>
      <c r="K416" s="25">
        <v>2.5333333333333332</v>
      </c>
      <c r="L416" s="74">
        <v>21</v>
      </c>
      <c r="M416" s="5">
        <v>2.8333333333333335</v>
      </c>
      <c r="P416" s="74">
        <v>9</v>
      </c>
      <c r="Q416" s="5">
        <v>4.2</v>
      </c>
      <c r="T416" s="74">
        <v>12</v>
      </c>
      <c r="U416" s="5">
        <v>2.95</v>
      </c>
      <c r="AD416" s="4">
        <v>21</v>
      </c>
      <c r="AE416" s="5">
        <v>3.9464285714285716</v>
      </c>
    </row>
    <row r="417" spans="1:41" ht="15" customHeight="1">
      <c r="A417" s="41">
        <v>9</v>
      </c>
      <c r="B417" s="2" t="s">
        <v>222</v>
      </c>
      <c r="D417" s="21">
        <f>AVERAGE(K417,Q417,U417,AK417)</f>
        <v>5.7244444444444449</v>
      </c>
      <c r="E417" s="22">
        <f>SUM(J417,P417,T417,AJ417)</f>
        <v>81</v>
      </c>
      <c r="J417" s="4">
        <v>30</v>
      </c>
      <c r="K417" s="5">
        <v>5.166666666666667</v>
      </c>
      <c r="P417" s="74">
        <v>27</v>
      </c>
      <c r="Q417" s="5">
        <v>6.59</v>
      </c>
      <c r="T417" s="74">
        <v>24</v>
      </c>
      <c r="U417" s="5">
        <v>5.416666666666667</v>
      </c>
    </row>
    <row r="418" spans="1:41" ht="15" customHeight="1">
      <c r="A418" s="41">
        <v>10</v>
      </c>
      <c r="B418" s="40" t="s">
        <v>35</v>
      </c>
      <c r="C418" s="40"/>
      <c r="D418" s="21">
        <f>AVERAGE(G418,K418,U418,Y418,AO418)</f>
        <v>2.7280833333333332</v>
      </c>
      <c r="E418" s="22">
        <f>SUM(F418,J418,T418,X418,AN418)</f>
        <v>75</v>
      </c>
      <c r="F418" s="24">
        <v>27</v>
      </c>
      <c r="G418" s="25">
        <v>2.796875</v>
      </c>
      <c r="H418" s="81"/>
      <c r="I418" s="25"/>
      <c r="J418" s="4">
        <v>9</v>
      </c>
      <c r="K418" s="5">
        <v>3.2</v>
      </c>
      <c r="T418" s="74">
        <v>9</v>
      </c>
      <c r="U418" s="5">
        <v>1.9166666666666667</v>
      </c>
      <c r="X418" s="74">
        <v>18</v>
      </c>
      <c r="Y418" s="5">
        <v>3.18</v>
      </c>
      <c r="AN418" s="74">
        <v>12</v>
      </c>
      <c r="AO418" s="96">
        <v>2.546875</v>
      </c>
    </row>
    <row r="419" spans="1:41" ht="15" customHeight="1">
      <c r="A419" s="41">
        <v>11</v>
      </c>
      <c r="B419" s="2" t="s">
        <v>226</v>
      </c>
      <c r="D419" s="21">
        <f>AVERAGE(K419,O419,AG419,AK419,AO419)</f>
        <v>3.5646130952380952</v>
      </c>
      <c r="E419" s="22">
        <f>SUM(J419,N419,AF419,AJ419,AN419)</f>
        <v>69</v>
      </c>
      <c r="J419" s="4">
        <v>3</v>
      </c>
      <c r="K419" s="5">
        <v>2.75</v>
      </c>
      <c r="N419" s="4">
        <v>9</v>
      </c>
      <c r="O419" s="5">
        <v>3.2</v>
      </c>
      <c r="AF419" s="74">
        <v>15</v>
      </c>
      <c r="AG419" s="5">
        <v>3.1833333333333331</v>
      </c>
      <c r="AJ419" s="74">
        <v>24</v>
      </c>
      <c r="AK419" s="5">
        <v>4.3928571428571432</v>
      </c>
      <c r="AN419" s="74">
        <v>18</v>
      </c>
      <c r="AO419" s="96">
        <v>4.296875</v>
      </c>
    </row>
    <row r="420" spans="1:41" ht="15" customHeight="1">
      <c r="A420" s="41">
        <v>12</v>
      </c>
      <c r="B420" s="2" t="s">
        <v>351</v>
      </c>
      <c r="D420" s="21">
        <f>AVERAGE(W420,AG420,AK420)</f>
        <v>6.0739583333333336</v>
      </c>
      <c r="E420" s="22">
        <f>SUM(V420,AF420,AJ420)</f>
        <v>60</v>
      </c>
      <c r="V420" s="4">
        <v>30</v>
      </c>
      <c r="W420" s="5">
        <v>6.53125</v>
      </c>
      <c r="AF420" s="74">
        <v>30</v>
      </c>
      <c r="AG420" s="5">
        <v>5.6166666666666663</v>
      </c>
    </row>
    <row r="421" spans="1:41" ht="15" customHeight="1">
      <c r="A421" s="41">
        <v>13</v>
      </c>
      <c r="B421" s="40" t="s">
        <v>225</v>
      </c>
      <c r="D421" s="21">
        <f>AVERAGE(K421,M421,Q421,AK421)</f>
        <v>4.6900000000000004</v>
      </c>
      <c r="E421" s="22">
        <f>SUM(J421,L421,P421,AJ421)</f>
        <v>57</v>
      </c>
      <c r="J421" s="4">
        <v>12</v>
      </c>
      <c r="K421" s="5">
        <v>3.8666666666666667</v>
      </c>
      <c r="L421" s="74">
        <v>24</v>
      </c>
      <c r="M421" s="5">
        <v>4.4333333333333336</v>
      </c>
      <c r="P421" s="74">
        <v>21</v>
      </c>
      <c r="Q421" s="5">
        <v>5.77</v>
      </c>
    </row>
    <row r="422" spans="1:41" ht="15" customHeight="1">
      <c r="A422" s="41">
        <v>14</v>
      </c>
      <c r="B422" s="2" t="s">
        <v>271</v>
      </c>
      <c r="D422" s="21">
        <f>AVERAGE(,O422,W422,Y422,AA422,AC422,AE422,AG422,AI422,AK422)</f>
        <v>4.0138888888888893</v>
      </c>
      <c r="E422" s="22">
        <f>SUM(N422,V422,X422,Z422,AB422,AD422,AF422,AH422,AJ422)</f>
        <v>54</v>
      </c>
      <c r="N422" s="4">
        <v>27</v>
      </c>
      <c r="O422" s="5">
        <v>5.916666666666667</v>
      </c>
      <c r="V422" s="4">
        <v>27</v>
      </c>
      <c r="W422" s="5">
        <v>6.125</v>
      </c>
    </row>
    <row r="423" spans="1:41" ht="15" customHeight="1">
      <c r="A423" s="1">
        <v>15</v>
      </c>
      <c r="B423" s="40" t="s">
        <v>168</v>
      </c>
      <c r="D423" s="21">
        <f>AVERAGE(I423,AI423,AM423)</f>
        <v>2.3694940476190478</v>
      </c>
      <c r="E423" s="22">
        <f>SUM(H423,AH423,AL423)</f>
        <v>54</v>
      </c>
      <c r="H423" s="74">
        <v>15</v>
      </c>
      <c r="I423" s="5">
        <v>3.2</v>
      </c>
      <c r="AH423" s="4">
        <v>18</v>
      </c>
      <c r="AI423" s="5">
        <v>1.6428571428571428</v>
      </c>
      <c r="AL423" s="4">
        <v>21</v>
      </c>
      <c r="AM423" s="5">
        <v>2.265625</v>
      </c>
    </row>
    <row r="424" spans="1:41" ht="15" customHeight="1">
      <c r="A424" s="1">
        <v>16</v>
      </c>
      <c r="B424" s="2" t="s">
        <v>389</v>
      </c>
      <c r="D424" s="21">
        <f>AVERAGE(AA424,AE424,AG424,AI424,AK424)</f>
        <v>3.5892857142857144</v>
      </c>
      <c r="E424" s="22">
        <f>SUM(Z424,AD424,AF424,AH424,AJ424)</f>
        <v>33</v>
      </c>
      <c r="Z424" s="4">
        <v>15</v>
      </c>
      <c r="AA424" s="5">
        <v>4.3571428571428568</v>
      </c>
      <c r="AD424" s="4">
        <v>18</v>
      </c>
      <c r="AE424" s="5">
        <v>2.8214285714285716</v>
      </c>
    </row>
    <row r="425" spans="1:41" ht="15" customHeight="1">
      <c r="A425" s="1">
        <v>17</v>
      </c>
      <c r="B425" s="2" t="s">
        <v>385</v>
      </c>
      <c r="D425" s="21">
        <f>AVERAGE(G425,I425,K425,M425,O425,Q425,S425,U425,W425,Y425,AA425,AC425,AE425,AG425,AI425,AK425)</f>
        <v>8.0357142857142865</v>
      </c>
      <c r="E425" s="22">
        <f>SUM(F425,H425,J425,L425,N425,P425,R425,T425,V425,X425,Z425,AB425,AD425,AF425,AH425,AJ425)</f>
        <v>30</v>
      </c>
      <c r="Z425" s="4">
        <v>30</v>
      </c>
      <c r="AA425" s="5">
        <v>8.0357142857142865</v>
      </c>
    </row>
    <row r="426" spans="1:41" ht="15" customHeight="1">
      <c r="A426" s="1">
        <v>18</v>
      </c>
      <c r="B426" s="2" t="s">
        <v>163</v>
      </c>
      <c r="D426" s="21">
        <f>AVERAGE(G426,I426,K426,M426,O426,Q426,S426,U426,W426,Y426,AA426,AC426,AE426,AG426,AI426,AK426)</f>
        <v>7.74</v>
      </c>
      <c r="E426" s="22">
        <f>SUM(F426,H426,J426,L426,N426,P426,R426,T426,V426,X426,Z426,AB426,AD426,AF426,AH426,AJ426)</f>
        <v>30</v>
      </c>
      <c r="H426" s="74">
        <v>30</v>
      </c>
      <c r="I426" s="5">
        <v>7.74</v>
      </c>
      <c r="J426" s="24"/>
      <c r="K426" s="25"/>
    </row>
    <row r="427" spans="1:41" ht="15" customHeight="1">
      <c r="A427" s="1">
        <v>19</v>
      </c>
      <c r="B427" s="40" t="s">
        <v>273</v>
      </c>
      <c r="D427" s="21">
        <f>AVERAGE(G427,I427,K427,M427,O427,Q427,S427,U427,W427,Y427,AA427,AC427,AE427,AG427,AI427,AK427)</f>
        <v>4.7966666666666669</v>
      </c>
      <c r="E427" s="22">
        <f>SUM(F427,H427,J427,L427,N427,P427,R427,T427,V427,X427,Z427,AB427,AD427,AF427,AH427,AJ427)</f>
        <v>30</v>
      </c>
      <c r="N427" s="4">
        <v>15</v>
      </c>
      <c r="O427" s="5">
        <v>4.333333333333333</v>
      </c>
      <c r="P427" s="74">
        <v>15</v>
      </c>
      <c r="Q427" s="5">
        <v>5.26</v>
      </c>
    </row>
    <row r="428" spans="1:41" ht="15" customHeight="1">
      <c r="A428" s="1">
        <v>20</v>
      </c>
      <c r="B428" s="2" t="s">
        <v>386</v>
      </c>
      <c r="D428" s="21">
        <f>AVERAGE(G428,I428,K428,M428,O428,Q428,S428,U428,W428,Y428,AA428,AC428,AE428,AG428,AI428,AK428)</f>
        <v>5.9285714285714288</v>
      </c>
      <c r="E428" s="22">
        <f>SUM(F428,H428,J428,L428,N428,P428,R428,T428,V428,X428,Z428,AB428,AD428,AF428,AH428,AJ428)</f>
        <v>27</v>
      </c>
      <c r="Z428" s="4">
        <v>27</v>
      </c>
      <c r="AA428" s="5">
        <v>5.9285714285714288</v>
      </c>
    </row>
    <row r="429" spans="1:41" ht="15" customHeight="1">
      <c r="A429" s="1">
        <v>21</v>
      </c>
      <c r="B429" s="2" t="s">
        <v>223</v>
      </c>
      <c r="D429" s="21">
        <f>AVERAGE(G429,I429,K429,M429,O429,Q429,S429,U429,W429,Y429,AA429,AC429,AE429,AG429,AI429,AK429)</f>
        <v>5.7</v>
      </c>
      <c r="E429" s="22">
        <f>SUM(F429,H429,J429,L429,N429,P429,R429,T429,V429,X429,Z429,AB429,AD429,AF429,AH429,AJ429)</f>
        <v>27</v>
      </c>
      <c r="T429" s="74">
        <v>27</v>
      </c>
      <c r="U429" s="5">
        <v>5.7</v>
      </c>
    </row>
    <row r="430" spans="1:41" ht="15" customHeight="1">
      <c r="A430" s="1">
        <v>22</v>
      </c>
      <c r="B430" s="2" t="s">
        <v>412</v>
      </c>
      <c r="D430" s="21">
        <f>AVERAGE(AI430,AO430)</f>
        <v>2.5022321428571428</v>
      </c>
      <c r="E430" s="22">
        <f>SUM(AH430,AN430)</f>
        <v>27</v>
      </c>
      <c r="AH430" s="4">
        <v>21</v>
      </c>
      <c r="AI430" s="5">
        <v>2.6607142857142856</v>
      </c>
      <c r="AN430" s="74">
        <v>6</v>
      </c>
      <c r="AO430" s="96">
        <v>2.34375</v>
      </c>
    </row>
    <row r="431" spans="1:41" ht="15" customHeight="1">
      <c r="A431" s="1">
        <v>23</v>
      </c>
      <c r="B431" s="2" t="s">
        <v>387</v>
      </c>
      <c r="D431" s="21">
        <f>AVERAGE(G431,I431,K431,M431,O431,Q431,S431,U431,W431,Y431,AA431,AC431,AE431,AG431,AI431,AK431)</f>
        <v>5.5714285714285712</v>
      </c>
      <c r="E431" s="22">
        <f>SUM(F431,H431,J431,L431,N431,P431,R431,T431,V431,X431,Z431,AB431,AD431,AF431,AH431,AJ431)</f>
        <v>24</v>
      </c>
      <c r="Z431" s="4">
        <v>24</v>
      </c>
      <c r="AA431" s="5">
        <v>5.5714285714285712</v>
      </c>
    </row>
    <row r="432" spans="1:41" ht="15" customHeight="1">
      <c r="A432" s="1">
        <v>24</v>
      </c>
      <c r="B432" s="2" t="s">
        <v>328</v>
      </c>
      <c r="D432" s="21">
        <f>AVERAGE(G432,I432,K432,M432,O432,Q432,S432,U432,W432,Y432,AA432,AC432,AE432,AG432,AI432,AK432)</f>
        <v>4.359375</v>
      </c>
      <c r="E432" s="22">
        <f>SUM(F432,H432,J432,L432,N432,P432,R432,T432,V432,X432,Z432,AB432,AD432,AF432,AH432,AJ432)</f>
        <v>24</v>
      </c>
      <c r="R432" s="4">
        <v>24</v>
      </c>
      <c r="S432" s="5">
        <v>4.359375</v>
      </c>
    </row>
    <row r="433" spans="1:41" ht="15" customHeight="1">
      <c r="A433" s="1">
        <v>25</v>
      </c>
      <c r="B433" s="2" t="s">
        <v>329</v>
      </c>
      <c r="D433" s="21">
        <f>AVERAGE(G433,I433,K433,M433,O433,Q433,S433,U433,W433,Y433,AA433,AC433,AE433,AG433,AI433,AK433)</f>
        <v>4.359375</v>
      </c>
      <c r="E433" s="22">
        <f>SUM(F433,H433,J433,L433,N433,P433,R433,T433,V433,X433,Z433,AB433,AD433,AF433,AH433,AJ433)</f>
        <v>21</v>
      </c>
      <c r="R433" s="4">
        <v>21</v>
      </c>
      <c r="S433" s="5">
        <v>4.359375</v>
      </c>
    </row>
    <row r="434" spans="1:41" ht="15" customHeight="1">
      <c r="A434" s="1">
        <v>26</v>
      </c>
      <c r="B434" s="2" t="s">
        <v>388</v>
      </c>
      <c r="D434" s="21">
        <f>AVERAGE(G434,I434,K434,M434,O434,Q434,S434,U434,W434,Y434,AA434,AC434,AE434,AG434,AI434,AK434)</f>
        <v>4.625</v>
      </c>
      <c r="E434" s="22">
        <f>SUM(F434,H434,J434,L434,N434,P434,R434,T434,V434,X434,Z434,AB434,AD434,AF434,AH434,AJ434)</f>
        <v>18</v>
      </c>
      <c r="Z434" s="4">
        <v>18</v>
      </c>
      <c r="AA434" s="5">
        <v>4.625</v>
      </c>
    </row>
    <row r="435" spans="1:41" ht="15" customHeight="1">
      <c r="A435" s="1">
        <v>27</v>
      </c>
      <c r="B435" s="2" t="s">
        <v>272</v>
      </c>
      <c r="D435" s="21">
        <f>AVERAGE(G435,I435,K435,M435,O435,Q435,S435,U435,W435,Y435,AA435,AC435,AE435,AG435,AI435,AK435)</f>
        <v>4.4333333333333336</v>
      </c>
      <c r="E435" s="22">
        <f>SUM(F435,H435,J435,L435,N435,P435,R435,T435,V435,X435,Z435,AB435,AD435,AF435,AH435,AJ435)</f>
        <v>18</v>
      </c>
      <c r="N435" s="4">
        <v>18</v>
      </c>
      <c r="O435" s="5">
        <v>4.4333333333333336</v>
      </c>
    </row>
    <row r="436" spans="1:41" ht="15" customHeight="1">
      <c r="A436" s="1">
        <v>28</v>
      </c>
      <c r="B436" s="40" t="s">
        <v>167</v>
      </c>
      <c r="C436" s="40"/>
      <c r="D436" s="21">
        <f>AVERAGE(G436,I436,K436,M436,O436,Q436,S436,U436,W436,Y436,AA436,AC436,AE436,AG436,AI436,AK436)</f>
        <v>4.13</v>
      </c>
      <c r="E436" s="22">
        <f>SUM(F436,H436,J436,L436,N436,P436,R436,T436,V436,X436,Z436,AB436,AD436,AF436,AH436,AJ436)</f>
        <v>18</v>
      </c>
      <c r="F436" s="24"/>
      <c r="G436" s="25"/>
      <c r="H436" s="81">
        <v>18</v>
      </c>
      <c r="I436" s="25">
        <v>4.13</v>
      </c>
      <c r="J436" s="24"/>
      <c r="K436" s="25"/>
    </row>
    <row r="437" spans="1:41" ht="15" customHeight="1">
      <c r="A437" s="1">
        <v>29</v>
      </c>
      <c r="B437" s="2" t="s">
        <v>332</v>
      </c>
      <c r="D437" s="21">
        <f>AVERAGE(S437,AO437)</f>
        <v>2.484375</v>
      </c>
      <c r="E437" s="22">
        <f>SUM(R437,AN437)</f>
        <v>18</v>
      </c>
      <c r="R437" s="4">
        <v>9</v>
      </c>
      <c r="S437" s="5">
        <v>2.453125</v>
      </c>
      <c r="AN437" s="74">
        <v>9</v>
      </c>
      <c r="AO437" s="96">
        <v>2.515625</v>
      </c>
    </row>
    <row r="438" spans="1:41" ht="15" customHeight="1">
      <c r="A438" s="1">
        <v>30</v>
      </c>
      <c r="B438" s="2" t="s">
        <v>330</v>
      </c>
      <c r="D438" s="21">
        <f>AVERAGE(G438,I438,K438,M438,O438,Q438,S438,U438,W438,Y438,AA438,AC438,AE438,AG438,AI438,AK438)</f>
        <v>3.78125</v>
      </c>
      <c r="E438" s="22">
        <f>SUM(F438,H438,J438,L438,N438,P438,R438,T438,V438,X438,Z438,AB438,AD438,AF438,AH438,AJ438)</f>
        <v>15</v>
      </c>
      <c r="R438" s="4">
        <v>15</v>
      </c>
      <c r="S438" s="5">
        <v>3.78125</v>
      </c>
    </row>
    <row r="439" spans="1:41" ht="15" customHeight="1">
      <c r="A439" s="1">
        <v>31</v>
      </c>
      <c r="B439" s="2" t="s">
        <v>426</v>
      </c>
      <c r="D439" s="21">
        <f>AVERAGE(AO439)</f>
        <v>3.328125</v>
      </c>
      <c r="E439" s="22">
        <f>SUM(AN439)</f>
        <v>15</v>
      </c>
      <c r="AN439" s="74">
        <v>15</v>
      </c>
      <c r="AO439" s="96">
        <v>3.328125</v>
      </c>
    </row>
    <row r="440" spans="1:41" ht="15" customHeight="1">
      <c r="A440" s="1">
        <v>32</v>
      </c>
      <c r="B440" s="2" t="s">
        <v>287</v>
      </c>
      <c r="D440" s="21">
        <f>AVERAGE(G440,I440,K440,M440,O440,Q440,S440,U440,W440,Y440,AA440,AC440,AE440,AG440,AI440,AK440)</f>
        <v>4.6399999999999997</v>
      </c>
      <c r="E440" s="22">
        <f>SUM(F440,H440,J440,L440,N440,P440,R440,T440,V440,X440,Z440,AB440,AD440,AF440,AH440,AJ440)</f>
        <v>12</v>
      </c>
      <c r="P440" s="74">
        <v>12</v>
      </c>
      <c r="Q440" s="5">
        <v>4.6399999999999997</v>
      </c>
    </row>
    <row r="441" spans="1:41" ht="15" customHeight="1">
      <c r="A441" s="1">
        <v>33</v>
      </c>
      <c r="B441" s="2" t="s">
        <v>331</v>
      </c>
      <c r="D441" s="21">
        <f>AVERAGE(G441,I441,K441,M441,O441,Q441,S441,U441,W441,Y441,AA441,AC441,AE441,AG441,AI441,AK441)</f>
        <v>3.734375</v>
      </c>
      <c r="E441" s="22">
        <f>SUM(F441,H441,J441,L441,N441,P441,R441,T441,V441,X441,Z441,AB441,AD441,AF441,AH441,AJ441)</f>
        <v>12</v>
      </c>
      <c r="R441" s="4">
        <v>12</v>
      </c>
      <c r="S441" s="5">
        <v>3.734375</v>
      </c>
    </row>
    <row r="442" spans="1:41" ht="15" customHeight="1">
      <c r="A442" s="1">
        <v>34</v>
      </c>
      <c r="B442" s="40" t="s">
        <v>274</v>
      </c>
      <c r="C442" s="40"/>
      <c r="D442" s="21">
        <f>AVERAGE(G442,I442,K442,M442,O442,Q442,S442,U442,W442,Y442,AA442,AC442,AE442,AG442,AI442,AK442)</f>
        <v>3.5</v>
      </c>
      <c r="E442" s="22">
        <f>SUM(F442,H442,J442,L442,N442,P442,R442,T442,V442,X442,Z442,AB442,AD442,AF442,AH442,AJ442)</f>
        <v>12</v>
      </c>
      <c r="F442" s="24"/>
      <c r="G442" s="25"/>
      <c r="H442" s="81"/>
      <c r="I442" s="25"/>
      <c r="J442" s="24"/>
      <c r="K442" s="25"/>
      <c r="N442" s="4">
        <v>12</v>
      </c>
      <c r="O442" s="5">
        <v>3.5</v>
      </c>
    </row>
    <row r="443" spans="1:41" ht="15" customHeight="1">
      <c r="A443" s="1">
        <v>35</v>
      </c>
      <c r="B443" s="2" t="s">
        <v>390</v>
      </c>
      <c r="D443" s="21">
        <f>AVERAGE(G443,I443,K443,M443,O443,Q443,S443,U443,W443,Y443,AA443,AC443,AE443,AG443,AI443,AK443)</f>
        <v>3.0178571428571428</v>
      </c>
      <c r="E443" s="22">
        <f>SUM(F443,H443,J443,L443,N443,P443,R443,T443,V443,X443,Z443,AB443,AD443,AF443,AH443,AJ443)</f>
        <v>12</v>
      </c>
      <c r="Z443" s="4">
        <v>12</v>
      </c>
      <c r="AA443" s="5">
        <v>3.0178571428571428</v>
      </c>
    </row>
    <row r="444" spans="1:41" ht="15" customHeight="1">
      <c r="A444" s="1">
        <v>36</v>
      </c>
      <c r="B444" s="2" t="s">
        <v>391</v>
      </c>
      <c r="D444" s="21">
        <f>AVERAGE(G444,I444,K444,M444,O444,Q444,S444,U444,W444,Y444,AA444,AC444,AE444,AG444,AI444,AK444)</f>
        <v>2.1607142857142856</v>
      </c>
      <c r="E444" s="22">
        <f>SUM(F444,H444,J444,L444,N444,P444,R444,T444,V444,X444,Z444,AB444,AD444,AF444,AH444,AJ444)</f>
        <v>9</v>
      </c>
      <c r="Z444" s="4">
        <v>9</v>
      </c>
      <c r="AA444" s="5">
        <v>2.1607142857142856</v>
      </c>
    </row>
    <row r="445" spans="1:41" ht="15" customHeight="1">
      <c r="A445" s="1">
        <v>37</v>
      </c>
      <c r="B445" s="2" t="s">
        <v>288</v>
      </c>
      <c r="D445" s="21">
        <f>AVERAGE(G445,I445,K445,M445,O445,Q445,S445,U445,W445,Y445,AA445,AC445,AE445,AG445,AI445,AK445)</f>
        <v>2.61</v>
      </c>
      <c r="E445" s="22">
        <f>SUM(F445,H445,J445,L445,N445,P445,R445,T445,V445,X445,Z445,AB445,AD445,AF445,AH445,AJ445)</f>
        <v>6</v>
      </c>
      <c r="P445" s="74">
        <v>6</v>
      </c>
      <c r="Q445" s="5">
        <v>2.61</v>
      </c>
    </row>
    <row r="446" spans="1:41" ht="15" customHeight="1">
      <c r="A446" s="1">
        <v>38</v>
      </c>
      <c r="B446" s="2" t="s">
        <v>345</v>
      </c>
      <c r="D446" s="21">
        <f>AVERAGE(G446,I446,K446,M446,O446,Q446,S446,U446,W446,Y446,AA446,AC446,AE446,AG446,AI446,AK446)</f>
        <v>1.6833333333333333</v>
      </c>
      <c r="E446" s="22">
        <f>SUM(F446,H446,J446,L446,N446,P446,R446,T446,V446,X446,Z446,AB446,AD446,AF446,AH446,AJ446)</f>
        <v>6</v>
      </c>
      <c r="T446" s="74">
        <v>6</v>
      </c>
      <c r="U446" s="5">
        <v>1.6833333333333333</v>
      </c>
    </row>
    <row r="447" spans="1:41" ht="15" customHeight="1">
      <c r="A447" s="1">
        <v>39</v>
      </c>
      <c r="B447" s="2" t="s">
        <v>333</v>
      </c>
      <c r="D447" s="21">
        <f>AVERAGE(G447,I447,K447,M447,O447,Q447,S447,U447,W447,Y447,AA447,AC447,AE447,AG447,AI447,AK447)</f>
        <v>1.375</v>
      </c>
      <c r="E447" s="22">
        <f>SUM(F447,H447,J447,L447,N447,P447,R447,T447,V447,X447,Z447,AB447,AD447,AF447,AH447,AJ447)</f>
        <v>6</v>
      </c>
      <c r="R447" s="4">
        <v>6</v>
      </c>
      <c r="S447" s="5">
        <v>1.375</v>
      </c>
    </row>
    <row r="448" spans="1:41" ht="15" customHeight="1">
      <c r="B448" s="40"/>
      <c r="D448" s="21">
        <f>AVERAGE(G448,I448,K448,M448,O448,Q448,S448,U448,W448,Y448,AA448,AC448,AE448,AG448,AI448,AK448,AM448,AO448)</f>
        <v>0</v>
      </c>
      <c r="E448" s="22">
        <f>SUM(F448,H448,J448,L448,N448,P448,R448,T448,V448,X448,Z448,AB448,AD448,AF448,AH448,AJ448,AL448,AN448)</f>
        <v>0</v>
      </c>
      <c r="G448" s="5">
        <v>0</v>
      </c>
    </row>
    <row r="449" spans="2:11" ht="15" customHeight="1">
      <c r="D449" s="21"/>
      <c r="E449" s="22"/>
    </row>
    <row r="450" spans="2:11" ht="15" customHeight="1">
      <c r="D450" s="21"/>
      <c r="E450" s="22"/>
    </row>
    <row r="451" spans="2:11" ht="15" customHeight="1">
      <c r="D451" s="21"/>
      <c r="E451" s="22"/>
    </row>
    <row r="452" spans="2:11" ht="15" customHeight="1">
      <c r="D452" s="21"/>
      <c r="E452" s="22"/>
    </row>
    <row r="453" spans="2:11" ht="15" customHeight="1">
      <c r="D453" s="21"/>
      <c r="E453" s="22"/>
    </row>
    <row r="454" spans="2:11" ht="15" customHeight="1">
      <c r="D454" s="21"/>
      <c r="E454" s="22"/>
    </row>
    <row r="455" spans="2:11" ht="15" customHeight="1">
      <c r="D455" s="21"/>
      <c r="E455" s="22"/>
    </row>
    <row r="456" spans="2:11" ht="15" customHeight="1">
      <c r="D456" s="21"/>
      <c r="E456" s="22"/>
    </row>
    <row r="457" spans="2:11" ht="15" customHeight="1">
      <c r="D457" s="21"/>
      <c r="E457" s="22"/>
    </row>
    <row r="458" spans="2:11" ht="15" customHeight="1">
      <c r="D458" s="21"/>
      <c r="E458" s="22"/>
    </row>
    <row r="459" spans="2:11" ht="15" customHeight="1">
      <c r="B459" s="40"/>
      <c r="C459" s="40"/>
      <c r="D459" s="21"/>
      <c r="E459" s="22"/>
      <c r="F459" s="24"/>
      <c r="G459" s="25"/>
      <c r="H459" s="81"/>
      <c r="I459" s="25"/>
      <c r="J459" s="24"/>
      <c r="K459" s="25"/>
    </row>
    <row r="460" spans="2:11" ht="15" customHeight="1">
      <c r="D460" s="21"/>
      <c r="E460" s="22"/>
    </row>
    <row r="461" spans="2:11" ht="15" customHeight="1">
      <c r="D461" s="21"/>
      <c r="E461" s="22"/>
    </row>
    <row r="462" spans="2:11" ht="15" customHeight="1">
      <c r="D462" s="21"/>
      <c r="E462" s="22"/>
    </row>
    <row r="463" spans="2:11" ht="15" customHeight="1"/>
    <row r="464" spans="2:11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</sheetData>
  <sortState ref="B409:AO447">
    <sortCondition descending="1" ref="E409:E447"/>
    <sortCondition descending="1" ref="D409:D447"/>
  </sortState>
  <pageMargins left="0.9055118110236221" right="0.31496062992125984" top="0.39370078740157483" bottom="0.39370078740157483" header="0.31496062992125984" footer="0.31496062992125984"/>
  <pageSetup paperSize="9" scale="15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Bob</cp:lastModifiedBy>
  <cp:lastPrinted>2023-08-15T10:00:02Z</cp:lastPrinted>
  <dcterms:created xsi:type="dcterms:W3CDTF">2021-10-31T09:50:45Z</dcterms:created>
  <dcterms:modified xsi:type="dcterms:W3CDTF">2023-09-17T16:23:27Z</dcterms:modified>
</cp:coreProperties>
</file>