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770" yWindow="1770" windowWidth="18900" windowHeight="11055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9" i="1"/>
  <c r="E379"/>
  <c r="D382"/>
  <c r="E382"/>
  <c r="D381"/>
  <c r="E381"/>
  <c r="D380"/>
  <c r="E380"/>
  <c r="D356"/>
  <c r="E356"/>
  <c r="D357"/>
  <c r="E357"/>
  <c r="D351"/>
  <c r="E351"/>
  <c r="D350"/>
  <c r="E350"/>
  <c r="D349"/>
  <c r="E349"/>
  <c r="D352"/>
  <c r="E352"/>
  <c r="D331"/>
  <c r="E331"/>
  <c r="D330"/>
  <c r="E330"/>
  <c r="D323"/>
  <c r="E323"/>
  <c r="D322"/>
  <c r="E322"/>
  <c r="D298"/>
  <c r="E298"/>
  <c r="D297"/>
  <c r="E297"/>
  <c r="D296"/>
  <c r="E296"/>
  <c r="D295"/>
  <c r="E295"/>
  <c r="D313"/>
  <c r="E313"/>
  <c r="D271"/>
  <c r="E271"/>
  <c r="E267"/>
  <c r="D266"/>
  <c r="E266"/>
  <c r="D267"/>
  <c r="E265"/>
  <c r="D265"/>
  <c r="E264"/>
  <c r="D264"/>
  <c r="D238"/>
  <c r="E238"/>
  <c r="D213"/>
  <c r="E213"/>
  <c r="E214"/>
  <c r="D214"/>
  <c r="D212"/>
  <c r="E212"/>
  <c r="D209"/>
  <c r="E209"/>
  <c r="E211"/>
  <c r="D211"/>
  <c r="E208"/>
  <c r="D208"/>
  <c r="D207"/>
  <c r="E207"/>
  <c r="E206"/>
  <c r="D205"/>
  <c r="E205"/>
  <c r="D188" l="1"/>
  <c r="E188"/>
  <c r="D186"/>
  <c r="E186"/>
  <c r="D185"/>
  <c r="E185"/>
  <c r="D184"/>
  <c r="E184"/>
  <c r="D183"/>
  <c r="E183"/>
  <c r="D149"/>
  <c r="E149"/>
  <c r="E150"/>
  <c r="D147"/>
  <c r="E147"/>
  <c r="D146"/>
  <c r="E146"/>
  <c r="D148"/>
  <c r="E148"/>
  <c r="D150"/>
  <c r="D144"/>
  <c r="E144"/>
  <c r="D143"/>
  <c r="E143"/>
  <c r="D142"/>
  <c r="E142"/>
  <c r="D141"/>
  <c r="E141"/>
  <c r="D140"/>
  <c r="E140"/>
  <c r="D119"/>
  <c r="E119"/>
  <c r="E118"/>
  <c r="D118"/>
  <c r="D117"/>
  <c r="E117"/>
  <c r="E116"/>
  <c r="D116"/>
  <c r="E115"/>
  <c r="D115"/>
  <c r="D96"/>
  <c r="E96"/>
  <c r="D100"/>
  <c r="E100"/>
  <c r="D95"/>
  <c r="E95"/>
  <c r="D93"/>
  <c r="E93"/>
  <c r="D94"/>
  <c r="E94"/>
  <c r="D79"/>
  <c r="E79"/>
  <c r="D73"/>
  <c r="E73"/>
  <c r="D72"/>
  <c r="E72"/>
  <c r="D71"/>
  <c r="E71"/>
  <c r="E39"/>
  <c r="D12"/>
  <c r="E12"/>
  <c r="D13"/>
  <c r="E13"/>
  <c r="D27"/>
  <c r="E27"/>
  <c r="D26"/>
  <c r="E26"/>
  <c r="D38"/>
  <c r="E38"/>
  <c r="D39"/>
  <c r="D37"/>
  <c r="E37"/>
  <c r="D28"/>
  <c r="E28"/>
  <c r="D8"/>
  <c r="E8"/>
  <c r="D7"/>
  <c r="E7"/>
  <c r="D6"/>
  <c r="E6"/>
  <c r="D392"/>
  <c r="E392"/>
  <c r="D383"/>
  <c r="E383"/>
  <c r="D366"/>
  <c r="E366"/>
  <c r="D333"/>
  <c r="E333"/>
  <c r="E332"/>
  <c r="D332"/>
  <c r="E329"/>
  <c r="D329"/>
  <c r="D294"/>
  <c r="E294"/>
  <c r="E306"/>
  <c r="D306"/>
  <c r="D314"/>
  <c r="E314"/>
  <c r="D268"/>
  <c r="E268"/>
  <c r="D230"/>
  <c r="E230"/>
  <c r="D226"/>
  <c r="E226"/>
  <c r="D206"/>
  <c r="D194"/>
  <c r="E194"/>
  <c r="D121"/>
  <c r="E121"/>
  <c r="D108"/>
  <c r="E108"/>
  <c r="D109"/>
  <c r="E109"/>
  <c r="D103"/>
  <c r="E103"/>
  <c r="D78"/>
  <c r="E78"/>
  <c r="D59"/>
  <c r="E59"/>
  <c r="D61"/>
  <c r="E61"/>
  <c r="D52"/>
  <c r="E52"/>
  <c r="D56"/>
  <c r="E56"/>
  <c r="D42"/>
  <c r="E42"/>
  <c r="D41"/>
  <c r="E41"/>
  <c r="E11"/>
  <c r="D11"/>
  <c r="D64"/>
  <c r="E64"/>
  <c r="D291"/>
  <c r="D401"/>
  <c r="E401"/>
  <c r="D389"/>
  <c r="E389"/>
  <c r="D386"/>
  <c r="E386"/>
  <c r="E375"/>
  <c r="E202"/>
  <c r="E201"/>
  <c r="E200"/>
  <c r="D196"/>
  <c r="E196"/>
  <c r="D192"/>
  <c r="E192"/>
  <c r="D197"/>
  <c r="E197"/>
  <c r="D187"/>
  <c r="E187"/>
  <c r="D202"/>
  <c r="D201"/>
  <c r="D200"/>
  <c r="E259"/>
  <c r="E256"/>
  <c r="D253"/>
  <c r="E253"/>
  <c r="D243"/>
  <c r="E243"/>
  <c r="D249"/>
  <c r="E249"/>
  <c r="D246"/>
  <c r="E246"/>
  <c r="D251"/>
  <c r="E251"/>
  <c r="D228"/>
  <c r="E228"/>
  <c r="D215"/>
  <c r="E215"/>
  <c r="D217"/>
  <c r="E217"/>
  <c r="D259"/>
  <c r="D256"/>
  <c r="D99"/>
  <c r="E99"/>
  <c r="D98"/>
  <c r="E98"/>
  <c r="E134"/>
  <c r="D134"/>
  <c r="E131"/>
  <c r="D131"/>
  <c r="E158"/>
  <c r="D153"/>
  <c r="E153"/>
  <c r="D152"/>
  <c r="E152"/>
  <c r="D151"/>
  <c r="E151"/>
  <c r="D145"/>
  <c r="E145"/>
  <c r="E162"/>
  <c r="D162"/>
  <c r="D158"/>
  <c r="D279"/>
  <c r="E279"/>
  <c r="D274"/>
  <c r="E274"/>
  <c r="D273"/>
  <c r="E273"/>
  <c r="D269"/>
  <c r="E269"/>
  <c r="D89"/>
  <c r="E89"/>
  <c r="D76"/>
  <c r="E76"/>
  <c r="D74"/>
  <c r="E74"/>
  <c r="D75"/>
  <c r="E75"/>
  <c r="D14"/>
  <c r="E14"/>
  <c r="D359"/>
  <c r="E359"/>
  <c r="D375"/>
  <c r="E373"/>
  <c r="D373"/>
  <c r="D63"/>
  <c r="E63"/>
  <c r="D65"/>
  <c r="E65"/>
  <c r="D62"/>
  <c r="E62"/>
  <c r="D47"/>
  <c r="E47"/>
  <c r="D50"/>
  <c r="E50"/>
  <c r="D44"/>
  <c r="E44"/>
  <c r="D45"/>
  <c r="E45"/>
  <c r="E40"/>
  <c r="D40"/>
  <c r="D32"/>
  <c r="E32"/>
  <c r="D336"/>
  <c r="E336"/>
  <c r="D311"/>
  <c r="E311"/>
  <c r="D307"/>
  <c r="E307"/>
  <c r="D303"/>
  <c r="E303"/>
  <c r="D299"/>
  <c r="E299"/>
  <c r="D287"/>
  <c r="E287"/>
  <c r="D288"/>
  <c r="E288"/>
  <c r="E291"/>
  <c r="D393"/>
  <c r="E393"/>
  <c r="D317"/>
  <c r="E317"/>
  <c r="D358"/>
  <c r="E358"/>
  <c r="D354"/>
  <c r="E354"/>
  <c r="D191"/>
  <c r="E191"/>
  <c r="E233"/>
  <c r="E229"/>
  <c r="E224"/>
  <c r="D233"/>
  <c r="D229"/>
  <c r="D224"/>
  <c r="D97"/>
  <c r="E97"/>
  <c r="D166"/>
  <c r="E166"/>
  <c r="D157"/>
  <c r="E157"/>
  <c r="D122"/>
  <c r="E122"/>
  <c r="D120"/>
  <c r="E120"/>
  <c r="D280"/>
  <c r="E280"/>
  <c r="D277"/>
  <c r="E277"/>
  <c r="D276"/>
  <c r="E276"/>
  <c r="D275"/>
  <c r="E275"/>
  <c r="D270"/>
  <c r="E270"/>
  <c r="D80"/>
  <c r="E80"/>
  <c r="E85"/>
  <c r="D85"/>
  <c r="D33"/>
  <c r="E33"/>
  <c r="E60"/>
  <c r="D49"/>
  <c r="E49"/>
  <c r="E43"/>
  <c r="D43"/>
  <c r="D60"/>
  <c r="D309"/>
  <c r="E309"/>
  <c r="D301"/>
  <c r="E301"/>
  <c r="D244"/>
  <c r="E244"/>
  <c r="D220"/>
  <c r="E220"/>
  <c r="E199"/>
  <c r="D199"/>
  <c r="D390"/>
  <c r="E390"/>
  <c r="D387"/>
  <c r="E387"/>
  <c r="D391"/>
  <c r="E391"/>
  <c r="D388"/>
  <c r="E388"/>
  <c r="D335"/>
  <c r="E335"/>
  <c r="D308"/>
  <c r="E308"/>
  <c r="D304"/>
  <c r="E304"/>
  <c r="D315"/>
  <c r="E315"/>
  <c r="D105"/>
  <c r="E105"/>
  <c r="E124"/>
  <c r="D353"/>
  <c r="E353"/>
  <c r="D29"/>
  <c r="E29"/>
  <c r="D66"/>
  <c r="E66"/>
  <c r="D48"/>
  <c r="E48"/>
  <c r="E394" l="1"/>
  <c r="E408"/>
  <c r="D408"/>
  <c r="E407"/>
  <c r="D407"/>
  <c r="E404"/>
  <c r="D404"/>
  <c r="E399"/>
  <c r="D399"/>
  <c r="E398"/>
  <c r="D398"/>
  <c r="E396"/>
  <c r="D396"/>
  <c r="D394"/>
  <c r="E364"/>
  <c r="D364"/>
  <c r="E363"/>
  <c r="D363"/>
  <c r="E361"/>
  <c r="D361"/>
  <c r="D310"/>
  <c r="E310"/>
  <c r="E289"/>
  <c r="D289"/>
  <c r="E283"/>
  <c r="D283"/>
  <c r="D219"/>
  <c r="E219"/>
  <c r="D218"/>
  <c r="E218"/>
  <c r="E210"/>
  <c r="E225"/>
  <c r="D225"/>
  <c r="D177" l="1"/>
  <c r="E177"/>
  <c r="D167"/>
  <c r="E167"/>
  <c r="E168"/>
  <c r="D154"/>
  <c r="E154"/>
  <c r="D155"/>
  <c r="E155"/>
  <c r="E178"/>
  <c r="D178"/>
  <c r="E172"/>
  <c r="D172"/>
  <c r="E171"/>
  <c r="D171"/>
  <c r="E170"/>
  <c r="D170"/>
  <c r="E163"/>
  <c r="D163"/>
  <c r="E160"/>
  <c r="D160"/>
  <c r="D125"/>
  <c r="E125"/>
  <c r="E137"/>
  <c r="D137"/>
  <c r="E136"/>
  <c r="D136"/>
  <c r="E135"/>
  <c r="D135"/>
  <c r="D124"/>
  <c r="E130"/>
  <c r="D130"/>
  <c r="E128"/>
  <c r="D128"/>
  <c r="E110"/>
  <c r="D106"/>
  <c r="E106"/>
  <c r="D102"/>
  <c r="E102"/>
  <c r="D110"/>
  <c r="E82"/>
  <c r="D82"/>
  <c r="E55"/>
  <c r="D51"/>
  <c r="E51"/>
  <c r="D55"/>
  <c r="D16"/>
  <c r="E16"/>
  <c r="D385" l="1"/>
  <c r="E385"/>
  <c r="E384"/>
  <c r="E195"/>
  <c r="D193"/>
  <c r="E193"/>
  <c r="D195"/>
  <c r="E248"/>
  <c r="E232"/>
  <c r="D241"/>
  <c r="E241"/>
  <c r="E216"/>
  <c r="D248"/>
  <c r="D232"/>
  <c r="D216"/>
  <c r="D210"/>
  <c r="D101"/>
  <c r="E101"/>
  <c r="D168"/>
  <c r="E374"/>
  <c r="E127"/>
  <c r="D127"/>
  <c r="E77"/>
  <c r="D77"/>
  <c r="D15"/>
  <c r="E15"/>
  <c r="D367"/>
  <c r="D374"/>
  <c r="E369"/>
  <c r="D369"/>
  <c r="E367"/>
  <c r="E53"/>
  <c r="E305"/>
  <c r="D384"/>
  <c r="E345"/>
  <c r="D345"/>
  <c r="D344"/>
  <c r="E344"/>
  <c r="D343"/>
  <c r="E343"/>
  <c r="D342"/>
  <c r="E342"/>
  <c r="D341"/>
  <c r="E341"/>
  <c r="D340"/>
  <c r="E340"/>
  <c r="D339"/>
  <c r="E339"/>
  <c r="D338"/>
  <c r="E338"/>
  <c r="D337"/>
  <c r="E337"/>
  <c r="D334"/>
  <c r="E334"/>
  <c r="E316"/>
  <c r="D312"/>
  <c r="E312"/>
  <c r="E318"/>
  <c r="D318"/>
  <c r="D316"/>
  <c r="D305"/>
  <c r="D302"/>
  <c r="E302"/>
  <c r="D300"/>
  <c r="E300"/>
  <c r="D290"/>
  <c r="E290"/>
  <c r="E282"/>
  <c r="D281"/>
  <c r="E281"/>
  <c r="D278"/>
  <c r="E278"/>
  <c r="D272"/>
  <c r="E272"/>
  <c r="D221"/>
  <c r="E221"/>
  <c r="D242"/>
  <c r="E242"/>
  <c r="D198"/>
  <c r="E198"/>
  <c r="D190"/>
  <c r="E190"/>
  <c r="D189"/>
  <c r="E189"/>
  <c r="E169"/>
  <c r="E179"/>
  <c r="D179"/>
  <c r="E176"/>
  <c r="D176"/>
  <c r="D175"/>
  <c r="E175"/>
  <c r="E174"/>
  <c r="D174"/>
  <c r="E173"/>
  <c r="D173"/>
  <c r="D159"/>
  <c r="E159"/>
  <c r="D165"/>
  <c r="E165"/>
  <c r="D164"/>
  <c r="E164"/>
  <c r="D161"/>
  <c r="E161"/>
  <c r="D156"/>
  <c r="E156"/>
  <c r="D169"/>
  <c r="D132"/>
  <c r="E132"/>
  <c r="D133"/>
  <c r="E133"/>
  <c r="D129"/>
  <c r="E129"/>
  <c r="D126"/>
  <c r="E126"/>
  <c r="D123"/>
  <c r="E123"/>
  <c r="D111"/>
  <c r="E111"/>
  <c r="D104"/>
  <c r="E104"/>
  <c r="D107"/>
  <c r="E107"/>
  <c r="D84"/>
  <c r="E84"/>
  <c r="D83"/>
  <c r="E83"/>
  <c r="D81"/>
  <c r="E81"/>
  <c r="D34"/>
  <c r="E34"/>
  <c r="D30"/>
  <c r="E30"/>
  <c r="D67"/>
  <c r="E67"/>
  <c r="D58"/>
  <c r="E58"/>
  <c r="D57"/>
  <c r="E57"/>
  <c r="D53"/>
  <c r="D54"/>
  <c r="E54"/>
  <c r="D46"/>
  <c r="E46"/>
  <c r="E31"/>
  <c r="D409" l="1"/>
  <c r="D405"/>
  <c r="E409"/>
  <c r="E405"/>
  <c r="D403"/>
  <c r="D406"/>
  <c r="E406"/>
  <c r="E403"/>
  <c r="D402"/>
  <c r="E402"/>
  <c r="E400"/>
  <c r="D400"/>
  <c r="D397"/>
  <c r="E397"/>
  <c r="D395"/>
  <c r="E395"/>
  <c r="D371"/>
  <c r="E371"/>
  <c r="E372"/>
  <c r="D372"/>
  <c r="D370"/>
  <c r="E370"/>
  <c r="D368"/>
  <c r="E368"/>
  <c r="D362"/>
  <c r="E362"/>
  <c r="D360"/>
  <c r="E360"/>
  <c r="D365"/>
  <c r="E365"/>
  <c r="D355"/>
  <c r="E355"/>
  <c r="D325"/>
  <c r="E325"/>
  <c r="D326"/>
  <c r="E326"/>
  <c r="D324"/>
  <c r="E324"/>
  <c r="D282"/>
  <c r="D227"/>
  <c r="E227"/>
  <c r="D260"/>
  <c r="E260"/>
  <c r="D258"/>
  <c r="E258"/>
  <c r="D257"/>
  <c r="E257"/>
  <c r="D255"/>
  <c r="E255"/>
  <c r="D254"/>
  <c r="E254"/>
  <c r="D252"/>
  <c r="E252"/>
  <c r="D247"/>
  <c r="E247"/>
  <c r="D250"/>
  <c r="E250"/>
  <c r="E245"/>
  <c r="D245"/>
  <c r="D237"/>
  <c r="E237"/>
  <c r="D240"/>
  <c r="E239"/>
  <c r="D236"/>
  <c r="E236"/>
  <c r="D235"/>
  <c r="E235"/>
  <c r="D234"/>
  <c r="E234"/>
  <c r="D231"/>
  <c r="E231"/>
  <c r="D223"/>
  <c r="E223"/>
  <c r="D222"/>
  <c r="E222"/>
  <c r="D31"/>
  <c r="D18"/>
  <c r="E18"/>
  <c r="D17"/>
  <c r="E17"/>
  <c r="E240"/>
  <c r="D239"/>
  <c r="E292"/>
  <c r="D292"/>
  <c r="D180"/>
  <c r="E180"/>
  <c r="E86"/>
  <c r="D86"/>
  <c r="E410"/>
  <c r="D410"/>
  <c r="E376"/>
  <c r="D376"/>
  <c r="E346"/>
  <c r="D346"/>
  <c r="E327"/>
  <c r="D327"/>
  <c r="E284"/>
  <c r="D284"/>
  <c r="E261"/>
  <c r="D261"/>
  <c r="E203"/>
  <c r="D203"/>
  <c r="E112"/>
  <c r="D112"/>
  <c r="E90"/>
  <c r="D90"/>
  <c r="E68"/>
  <c r="D68"/>
  <c r="E22"/>
  <c r="D22"/>
  <c r="E9"/>
  <c r="D9"/>
  <c r="E319" l="1"/>
  <c r="D319"/>
  <c r="E138"/>
  <c r="D138"/>
  <c r="E35"/>
  <c r="D35"/>
  <c r="E23"/>
  <c r="D23"/>
  <c r="D19"/>
  <c r="E19"/>
</calcChain>
</file>

<file path=xl/sharedStrings.xml><?xml version="1.0" encoding="utf-8"?>
<sst xmlns="http://schemas.openxmlformats.org/spreadsheetml/2006/main" count="425" uniqueCount="384">
  <si>
    <t>FU</t>
  </si>
  <si>
    <t>Cup</t>
  </si>
  <si>
    <t>FS</t>
  </si>
  <si>
    <t>BB</t>
  </si>
  <si>
    <t>F</t>
  </si>
  <si>
    <t>BU</t>
  </si>
  <si>
    <t>BH</t>
  </si>
  <si>
    <t>veteran</t>
  </si>
  <si>
    <t>Vajgl Petr</t>
  </si>
  <si>
    <t>TR</t>
  </si>
  <si>
    <t>CRB</t>
  </si>
  <si>
    <t>LB</t>
  </si>
  <si>
    <t>HB</t>
  </si>
  <si>
    <t>Pokorný Jan</t>
  </si>
  <si>
    <t>Avg.</t>
  </si>
  <si>
    <t>Lico.</t>
  </si>
  <si>
    <t>Musil Martin</t>
  </si>
  <si>
    <t>Laifr Tomáš</t>
  </si>
  <si>
    <t>Makovský Michal</t>
  </si>
  <si>
    <t>Čejpová Kateřina</t>
  </si>
  <si>
    <t>Mahdal Aleš</t>
  </si>
  <si>
    <t>Kolář Roman</t>
  </si>
  <si>
    <t>Kolínko Ladislav</t>
  </si>
  <si>
    <t>Štůrala Richard</t>
  </si>
  <si>
    <t>Lörincz Roland</t>
  </si>
  <si>
    <t>Kubeček Martin</t>
  </si>
  <si>
    <t>Wildt Silvie</t>
  </si>
  <si>
    <t>Kubeček Lukáš</t>
  </si>
  <si>
    <t>Dlesek Petr</t>
  </si>
  <si>
    <t>Zajíc Pavel</t>
  </si>
  <si>
    <t>Svoboda Oldřich</t>
  </si>
  <si>
    <t>Kulhavá Zuzana</t>
  </si>
  <si>
    <t>Havlíček Ondřej</t>
  </si>
  <si>
    <t>Búll Aleš</t>
  </si>
  <si>
    <t>Kulhavý Pavel</t>
  </si>
  <si>
    <t>Nechanický Josef</t>
  </si>
  <si>
    <t>Koutský Lukáš</t>
  </si>
  <si>
    <t>Sládek Pavel</t>
  </si>
  <si>
    <t>Habart Michal</t>
  </si>
  <si>
    <t>Obročník Jaroslav</t>
  </si>
  <si>
    <t>Beláček Luboš</t>
  </si>
  <si>
    <t>Špatenka Petr</t>
  </si>
  <si>
    <t>Cerman František</t>
  </si>
  <si>
    <t>Sodja Michal</t>
  </si>
  <si>
    <t>Gonzalezová Anna</t>
  </si>
  <si>
    <t>Sládek Jan</t>
  </si>
  <si>
    <t>Šromová Sára</t>
  </si>
  <si>
    <t>Hošek Pavel nejml.</t>
  </si>
  <si>
    <t>Kučera Přemysl</t>
  </si>
  <si>
    <t>Hýbner Aleš</t>
  </si>
  <si>
    <t>Brada Miroslav</t>
  </si>
  <si>
    <t>Koutský Vojtěch</t>
  </si>
  <si>
    <t>Klement Pavel</t>
  </si>
  <si>
    <t>Klement Petr</t>
  </si>
  <si>
    <t>Hecl Jiří</t>
  </si>
  <si>
    <t>Vondra Roman</t>
  </si>
  <si>
    <t>Fasura Ondřej</t>
  </si>
  <si>
    <t>Vilgoš Jaroslav</t>
  </si>
  <si>
    <t>Vilgoš Robin</t>
  </si>
  <si>
    <t>Junioři</t>
  </si>
  <si>
    <t>Minis</t>
  </si>
  <si>
    <t>Šiklová Lucie</t>
  </si>
  <si>
    <t>Horáček Vlastimil</t>
  </si>
  <si>
    <t>Bílkovský Ondřej</t>
  </si>
  <si>
    <t>Zder.</t>
  </si>
  <si>
    <t>14.10.</t>
  </si>
  <si>
    <t>11.11.</t>
  </si>
  <si>
    <t>Hošek sen. Pavel</t>
  </si>
  <si>
    <t>Michta Bartozs</t>
  </si>
  <si>
    <t>Ježdík Robert</t>
  </si>
  <si>
    <t>Švarc Stanislav</t>
  </si>
  <si>
    <t>Louthan Ondřej</t>
  </si>
  <si>
    <t xml:space="preserve">Vácha Petr </t>
  </si>
  <si>
    <t>Semrád Štěpán</t>
  </si>
  <si>
    <t>Obročníková Dobromila</t>
  </si>
  <si>
    <t>Špatenková Olga</t>
  </si>
  <si>
    <t>Havlíček Vítězslav</t>
  </si>
  <si>
    <t>Metelková Kateřina</t>
  </si>
  <si>
    <t>Jindříšková Nikola</t>
  </si>
  <si>
    <t>Ehl Tomáš</t>
  </si>
  <si>
    <t>Cimpl Pavel</t>
  </si>
  <si>
    <t>Dosedla Jan</t>
  </si>
  <si>
    <t>Horník Miroslav</t>
  </si>
  <si>
    <t>Šudy Martin</t>
  </si>
  <si>
    <t>Kuželák  Dalibor</t>
  </si>
  <si>
    <t>Bláha  Jáchym</t>
  </si>
  <si>
    <t>Kosek Jiří</t>
  </si>
  <si>
    <t>Provazník  Dušan</t>
  </si>
  <si>
    <t>Novotný  Tomáš</t>
  </si>
  <si>
    <t>Ostenová  Jitka</t>
  </si>
  <si>
    <t>Bůbelová Lenka</t>
  </si>
  <si>
    <t>Horníková Alexandra</t>
  </si>
  <si>
    <t>Jindříšková Iveta</t>
  </si>
  <si>
    <t>Búbela Robert</t>
  </si>
  <si>
    <t>Šlesinger Pavel</t>
  </si>
  <si>
    <t>Stárek Josef</t>
  </si>
  <si>
    <t>Žeravová Markéta</t>
  </si>
  <si>
    <t>Prejzová Jitka</t>
  </si>
  <si>
    <t>Kolínská Karolína</t>
  </si>
  <si>
    <t>Malinka Luděk</t>
  </si>
  <si>
    <t>Bryx Ondřej</t>
  </si>
  <si>
    <t>Trögler Hanuš</t>
  </si>
  <si>
    <t>Opletal  Jan</t>
  </si>
  <si>
    <t>Kočí Josef</t>
  </si>
  <si>
    <t>Brada Adam</t>
  </si>
  <si>
    <t>Průša  František</t>
  </si>
  <si>
    <t>Kubát Karel</t>
  </si>
  <si>
    <t>Prejza Tomáš</t>
  </si>
  <si>
    <t>Osten  Pavel</t>
  </si>
  <si>
    <t>Červinka Martin</t>
  </si>
  <si>
    <t>Maralík sen. Petr</t>
  </si>
  <si>
    <t>Souček Tomáš</t>
  </si>
  <si>
    <t>Ondrušík  Miroslav</t>
  </si>
  <si>
    <t>Schmied Filip</t>
  </si>
  <si>
    <t>Soukup Petr</t>
  </si>
  <si>
    <t>Pavel Daniel</t>
  </si>
  <si>
    <t>Haidlmaier Ondřej</t>
  </si>
  <si>
    <t>Viktorín Petr</t>
  </si>
  <si>
    <t>Jakub Petr</t>
  </si>
  <si>
    <t>Růžička Miroslav</t>
  </si>
  <si>
    <t>Obročník  Jaroslav</t>
  </si>
  <si>
    <t>Gavenda Vojtěch</t>
  </si>
  <si>
    <t>Trejbal Matyáš</t>
  </si>
  <si>
    <t>Bryxová Nikola</t>
  </si>
  <si>
    <t>Sládková Barbora</t>
  </si>
  <si>
    <t>2.3.</t>
  </si>
  <si>
    <t>Radzinevicius Tomas</t>
  </si>
  <si>
    <t>Mikulka Ondřej</t>
  </si>
  <si>
    <t>Šafrová Michaela</t>
  </si>
  <si>
    <t>Šafr Martin</t>
  </si>
  <si>
    <t>Tesař Miroslav</t>
  </si>
  <si>
    <t>Havlíček Tomáš</t>
  </si>
  <si>
    <t>Kocourek  Richard</t>
  </si>
  <si>
    <t xml:space="preserve">Vácha  Petr </t>
  </si>
  <si>
    <t>Veselý Jan</t>
  </si>
  <si>
    <t>Svoboda Kamil</t>
  </si>
  <si>
    <t>Junior</t>
  </si>
  <si>
    <t>Vilgoš Dominik</t>
  </si>
  <si>
    <t>Mikulka René</t>
  </si>
  <si>
    <t>Kostrouch Martin</t>
  </si>
  <si>
    <t>Brácha Leoš</t>
  </si>
  <si>
    <t>Pěnkava Vladimír</t>
  </si>
  <si>
    <t>Vavřičková  Kateřina</t>
  </si>
  <si>
    <t>Kocfelda Jiří</t>
  </si>
  <si>
    <t>Brožek  Jiří</t>
  </si>
  <si>
    <t>Sporek Martin</t>
  </si>
  <si>
    <t>Šidák Miroslav</t>
  </si>
  <si>
    <t>Müller Martin</t>
  </si>
  <si>
    <t>Stádníková Marcela</t>
  </si>
  <si>
    <t>Bajerová Lucie</t>
  </si>
  <si>
    <t>Raulová Helena</t>
  </si>
  <si>
    <t>Faust Petr</t>
  </si>
  <si>
    <t>Bartošík Antonín</t>
  </si>
  <si>
    <t>Ježek Jan</t>
  </si>
  <si>
    <t>Havlíček Filip</t>
  </si>
  <si>
    <t>Kosina Jiří</t>
  </si>
  <si>
    <t>Baier Ralf</t>
  </si>
  <si>
    <t>Seibert  Zdeněk</t>
  </si>
  <si>
    <t>Fencl Jan</t>
  </si>
  <si>
    <t>Drahoš Michal</t>
  </si>
  <si>
    <t>Pospíšil Milan</t>
  </si>
  <si>
    <t>Dvořáková Petra</t>
  </si>
  <si>
    <t>Držmíšková Pavlína</t>
  </si>
  <si>
    <t>Klabouch Jiří</t>
  </si>
  <si>
    <t>Mrázek Daniel</t>
  </si>
  <si>
    <t>Bondra Jan</t>
  </si>
  <si>
    <t>Hauer Michael</t>
  </si>
  <si>
    <t>Hauer Sebastian</t>
  </si>
  <si>
    <t>Hřivnáč  Tomáš</t>
  </si>
  <si>
    <t>Chrastina Samuel</t>
  </si>
  <si>
    <t>Novák Jindřich</t>
  </si>
  <si>
    <t>Szentesi Michaela</t>
  </si>
  <si>
    <t>Truxa  Vladimír</t>
  </si>
  <si>
    <t>Havlíček Marek</t>
  </si>
  <si>
    <t>Blahušová Martina</t>
  </si>
  <si>
    <t>Tomíčková Pavlína</t>
  </si>
  <si>
    <t>Faust Patrik</t>
  </si>
  <si>
    <t>Šidák Adam</t>
  </si>
  <si>
    <t>Čápová Dorota</t>
  </si>
  <si>
    <t>Zeman Marek</t>
  </si>
  <si>
    <t>9.3.</t>
  </si>
  <si>
    <t>Kosina Vlastimil</t>
  </si>
  <si>
    <t>Herotová Jana</t>
  </si>
  <si>
    <t>Král Patrik</t>
  </si>
  <si>
    <t>Samec Tomáš</t>
  </si>
  <si>
    <t>Stoklasa Ondřej</t>
  </si>
  <si>
    <t>Bajtl Pavel</t>
  </si>
  <si>
    <t>Jurík Marián</t>
  </si>
  <si>
    <t>Hamburg Alexandr</t>
  </si>
  <si>
    <t>Dudich Alexander</t>
  </si>
  <si>
    <t>Dvořák Tomáš</t>
  </si>
  <si>
    <t>Žitník Štěpán</t>
  </si>
  <si>
    <t>Herotová Magdalena</t>
  </si>
  <si>
    <t>Kotva Jan</t>
  </si>
  <si>
    <t>Pícha Pavel</t>
  </si>
  <si>
    <t>Vinš Petr</t>
  </si>
  <si>
    <t>Šindelář Stanislav</t>
  </si>
  <si>
    <t>Čuba Ludvík</t>
  </si>
  <si>
    <t>Krejča Pavel</t>
  </si>
  <si>
    <t>Žán Vladimír</t>
  </si>
  <si>
    <t>Gelnar Ondřej</t>
  </si>
  <si>
    <t>Hušek Antonín</t>
  </si>
  <si>
    <t>Spoustová Jana</t>
  </si>
  <si>
    <t>Madurkayová Lenka</t>
  </si>
  <si>
    <t>Vrána Petr</t>
  </si>
  <si>
    <t>Kučera Veneček</t>
  </si>
  <si>
    <t>Mrózková Petra</t>
  </si>
  <si>
    <t>Drazinská Blanka</t>
  </si>
  <si>
    <t>Madurkay Petr</t>
  </si>
  <si>
    <t>Frélich Martin</t>
  </si>
  <si>
    <t>Hejna Josef</t>
  </si>
  <si>
    <t>Pospíšil David</t>
  </si>
  <si>
    <t>Hlůže Stanislav</t>
  </si>
  <si>
    <t>Kuncl David</t>
  </si>
  <si>
    <t>Černík Libor</t>
  </si>
  <si>
    <t>Drazinský Jan</t>
  </si>
  <si>
    <t>Palupčík Simon</t>
  </si>
  <si>
    <t>Brož Josef</t>
  </si>
  <si>
    <t>Jerie Antonín</t>
  </si>
  <si>
    <t>Mudrák Eliáš</t>
  </si>
  <si>
    <t>Král Jiří</t>
  </si>
  <si>
    <t>Žánová Sofie</t>
  </si>
  <si>
    <t>Koko.</t>
  </si>
  <si>
    <t>Opoč.</t>
  </si>
  <si>
    <t>6.4.</t>
  </si>
  <si>
    <t>Čihula Martin</t>
  </si>
  <si>
    <t>Holub Petr</t>
  </si>
  <si>
    <t>Sejkora Petr</t>
  </si>
  <si>
    <t>Korábová Šárka</t>
  </si>
  <si>
    <t>Pořízka Denis</t>
  </si>
  <si>
    <t>Pálka Leoš</t>
  </si>
  <si>
    <t>Prokeš Jaroslav</t>
  </si>
  <si>
    <t>Gráczová Lenka</t>
  </si>
  <si>
    <t>Malá Hana</t>
  </si>
  <si>
    <t>Fenclová Anna</t>
  </si>
  <si>
    <t>Hofschnaidr Pavel</t>
  </si>
  <si>
    <t>Palička Pavel</t>
  </si>
  <si>
    <t>Havlíček Šimon</t>
  </si>
  <si>
    <t>Šafránek Petr</t>
  </si>
  <si>
    <t>Čihula Vojtěch</t>
  </si>
  <si>
    <t>Špatenka Matěj</t>
  </si>
  <si>
    <t>Novák Jindřich jr.</t>
  </si>
  <si>
    <t>Kuncl Matyáš</t>
  </si>
  <si>
    <t>Kunclová Valerie</t>
  </si>
  <si>
    <t>Antošová Alexandra</t>
  </si>
  <si>
    <t>Ježková Markéta</t>
  </si>
  <si>
    <t>Štička Zdeněk</t>
  </si>
  <si>
    <t>Novák Václav</t>
  </si>
  <si>
    <t>Prach.</t>
  </si>
  <si>
    <t>4.5.</t>
  </si>
  <si>
    <t>Hadašová Natalie</t>
  </si>
  <si>
    <t>Majerová Věra</t>
  </si>
  <si>
    <t>Jeřábková Helena</t>
  </si>
  <si>
    <t>Nižnanský Petr</t>
  </si>
  <si>
    <t>Hadaš František</t>
  </si>
  <si>
    <t>Jelínek Josef</t>
  </si>
  <si>
    <t>Hlaváček Marian</t>
  </si>
  <si>
    <t>Garbulska Olga</t>
  </si>
  <si>
    <t>Garbulski Krzysztof</t>
  </si>
  <si>
    <t>Brada Aleš</t>
  </si>
  <si>
    <t>Štumpf Pavel</t>
  </si>
  <si>
    <t>Navrátilová Radka</t>
  </si>
  <si>
    <t>Bezusa Wioletta</t>
  </si>
  <si>
    <t>Dvořáková Věra</t>
  </si>
  <si>
    <t>Bezusyy Valeriy</t>
  </si>
  <si>
    <t>Hub Josef</t>
  </si>
  <si>
    <t>Pavlíček Jiří</t>
  </si>
  <si>
    <t>Syrový Petr</t>
  </si>
  <si>
    <t>Syrový Michal</t>
  </si>
  <si>
    <t>Dostál Pavel</t>
  </si>
  <si>
    <t>Urban Jiří</t>
  </si>
  <si>
    <t>Šťástková Ivana</t>
  </si>
  <si>
    <t>Jenčková Vanda</t>
  </si>
  <si>
    <t>Gottwald Jaroslav</t>
  </si>
  <si>
    <t>Vystrčil Libor</t>
  </si>
  <si>
    <t>Dvořák Pavel</t>
  </si>
  <si>
    <t>Karleová Karla</t>
  </si>
  <si>
    <t>Opálka Jakub</t>
  </si>
  <si>
    <t>Žák Milan</t>
  </si>
  <si>
    <t>Koráb Ladislav</t>
  </si>
  <si>
    <t>Petrák Roman</t>
  </si>
  <si>
    <t>Novotný Miroslav</t>
  </si>
  <si>
    <t>Suchardová Johanka</t>
  </si>
  <si>
    <t>Schulz Alois</t>
  </si>
  <si>
    <t>Opálka Martin</t>
  </si>
  <si>
    <t>Korábová Denisa</t>
  </si>
  <si>
    <t>Bryx Ondřej ml.</t>
  </si>
  <si>
    <t>Šťástková Celestýna</t>
  </si>
  <si>
    <t>Ústí</t>
  </si>
  <si>
    <t>18.5.</t>
  </si>
  <si>
    <t>Scharf Astrid</t>
  </si>
  <si>
    <t>Černý Michal</t>
  </si>
  <si>
    <t>Šída Petr</t>
  </si>
  <si>
    <t>Šída Ondřej</t>
  </si>
  <si>
    <t>Hrad.</t>
  </si>
  <si>
    <t>1.6.</t>
  </si>
  <si>
    <t>Mašek Jiří</t>
  </si>
  <si>
    <t>Bikár Jan</t>
  </si>
  <si>
    <t>Mašek Jindřich</t>
  </si>
  <si>
    <t>Palička Kryštof</t>
  </si>
  <si>
    <t>Holásková Eliška</t>
  </si>
  <si>
    <t>Holásek Dominik</t>
  </si>
  <si>
    <t>Matyska Miroslav</t>
  </si>
  <si>
    <t>Machovec Jan</t>
  </si>
  <si>
    <t>Holásek Martin</t>
  </si>
  <si>
    <t>Součková Monika</t>
  </si>
  <si>
    <t>Ochoz.</t>
  </si>
  <si>
    <t>8.6.</t>
  </si>
  <si>
    <t>Galuszka Adam</t>
  </si>
  <si>
    <t>Galuszka Ewelina</t>
  </si>
  <si>
    <t>Lukáč Zdeněk</t>
  </si>
  <si>
    <t>Čubová Sára</t>
  </si>
  <si>
    <t>Horáková Lucie</t>
  </si>
  <si>
    <t>Čubová Jitka</t>
  </si>
  <si>
    <t>Chvatíková Miroslava</t>
  </si>
  <si>
    <t>Janáková Petra</t>
  </si>
  <si>
    <t>Pavelková Martina</t>
  </si>
  <si>
    <t>Blažek Miroslav</t>
  </si>
  <si>
    <t>Viceník Petr</t>
  </si>
  <si>
    <t>Martinkovič Jan</t>
  </si>
  <si>
    <t>Jakeš Leoš</t>
  </si>
  <si>
    <t>Doležel Libor</t>
  </si>
  <si>
    <t>Dokoupil Petr</t>
  </si>
  <si>
    <t>Martinkovič Patrik</t>
  </si>
  <si>
    <t>Hrdlička Karel</t>
  </si>
  <si>
    <t>Bartošík Michal</t>
  </si>
  <si>
    <t>Skála Radek</t>
  </si>
  <si>
    <t>Lazarev Vladimír</t>
  </si>
  <si>
    <t>Drbal Vojtěch</t>
  </si>
  <si>
    <t>Opravil Bohuslav</t>
  </si>
  <si>
    <t>Bráchová Zuzana</t>
  </si>
  <si>
    <t>Kyselák Daniel</t>
  </si>
  <si>
    <t>Jančeková Barbora</t>
  </si>
  <si>
    <t>Matyska Samuel</t>
  </si>
  <si>
    <t>Jakeš Tadeáš</t>
  </si>
  <si>
    <t>Dostál Denis</t>
  </si>
  <si>
    <t>Čubová Markéta</t>
  </si>
  <si>
    <t>Matysková Šarlota</t>
  </si>
  <si>
    <t>Blažek Jan</t>
  </si>
  <si>
    <t>Hrdlíčka Jakub</t>
  </si>
  <si>
    <t>Chud.</t>
  </si>
  <si>
    <t>15.6.</t>
  </si>
  <si>
    <t>Uhlíř David</t>
  </si>
  <si>
    <t>Hvorecká Anna Maria</t>
  </si>
  <si>
    <t>Vel.</t>
  </si>
  <si>
    <t>13.7.</t>
  </si>
  <si>
    <t>Zöllich Jiří</t>
  </si>
  <si>
    <t>Zöllich Artur</t>
  </si>
  <si>
    <t>Schaffer Antonín</t>
  </si>
  <si>
    <t>Štáková Andrea</t>
  </si>
  <si>
    <t>Hájek Michal</t>
  </si>
  <si>
    <t>Štursa Jan</t>
  </si>
  <si>
    <t>Žák Patrik</t>
  </si>
  <si>
    <t>Šašková Renata</t>
  </si>
  <si>
    <t>Krumpolcová Johana</t>
  </si>
  <si>
    <t>Skal.</t>
  </si>
  <si>
    <t>24.8.</t>
  </si>
  <si>
    <t>Brynych Aleš</t>
  </si>
  <si>
    <t>Táborský Petr</t>
  </si>
  <si>
    <t>Koucká Matylda</t>
  </si>
  <si>
    <t>Patočková Adéla</t>
  </si>
  <si>
    <t>Vencová Veronika</t>
  </si>
  <si>
    <t>Scharf Domenic</t>
  </si>
  <si>
    <t>Rožnovský Tomáš</t>
  </si>
  <si>
    <t>Omelka Jaroslav</t>
  </si>
  <si>
    <t>Bucková Monika</t>
  </si>
  <si>
    <t>Venc Ondřej</t>
  </si>
  <si>
    <t>Šťásek Radomír</t>
  </si>
  <si>
    <t>Gurtler Grit</t>
  </si>
  <si>
    <t>Vlasáková Tereza</t>
  </si>
  <si>
    <t>Máčková Denisa</t>
  </si>
  <si>
    <t>Koucká Martina</t>
  </si>
  <si>
    <t>Vranková Radka</t>
  </si>
  <si>
    <t>Venc Vendelín</t>
  </si>
  <si>
    <t>Koucká Alžběta</t>
  </si>
  <si>
    <t>Moř.</t>
  </si>
  <si>
    <t>31.8.</t>
  </si>
  <si>
    <t>Zahoř Oldřich</t>
  </si>
  <si>
    <t>Drabina Marcel</t>
  </si>
  <si>
    <t>Machovský Jan</t>
  </si>
  <si>
    <t>Daňa Matěj</t>
  </si>
  <si>
    <t>14.9.</t>
  </si>
  <si>
    <t>Vrůbel Filip</t>
  </si>
  <si>
    <t>Vrůbel Jan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</si>
</sst>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theme="1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7" fillId="0" borderId="0"/>
    <xf numFmtId="0" fontId="8" fillId="0" borderId="0"/>
  </cellStyleXfs>
  <cellXfs count="9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4" fillId="3" borderId="0" xfId="1" applyFont="1" applyFill="1"/>
    <xf numFmtId="0" fontId="4" fillId="3" borderId="0" xfId="1" applyFont="1" applyFill="1" applyAlignment="1">
      <alignment horizontal="right"/>
    </xf>
    <xf numFmtId="0" fontId="5" fillId="3" borderId="0" xfId="1" applyFont="1" applyFill="1" applyAlignment="1">
      <alignment horizontal="center"/>
    </xf>
    <xf numFmtId="2" fontId="5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/>
    <xf numFmtId="0" fontId="6" fillId="0" borderId="0" xfId="1" applyFont="1" applyAlignment="1">
      <alignment horizontal="center"/>
    </xf>
    <xf numFmtId="0" fontId="6" fillId="0" borderId="0" xfId="1" applyFont="1"/>
    <xf numFmtId="2" fontId="6" fillId="0" borderId="0" xfId="1" applyNumberFormat="1" applyFont="1" applyAlignment="1">
      <alignment horizontal="right"/>
    </xf>
    <xf numFmtId="2" fontId="6" fillId="0" borderId="0" xfId="1" applyNumberFormat="1" applyFont="1"/>
    <xf numFmtId="0" fontId="6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2" fontId="1" fillId="0" borderId="0" xfId="1" applyNumberFormat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2" fontId="6" fillId="0" borderId="1" xfId="1" applyNumberFormat="1" applyFont="1" applyBorder="1" applyAlignment="1">
      <alignment horizontal="right"/>
    </xf>
    <xf numFmtId="2" fontId="6" fillId="0" borderId="1" xfId="1" applyNumberFormat="1" applyFont="1" applyBorder="1"/>
    <xf numFmtId="0" fontId="6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2" applyFont="1" applyAlignment="1">
      <alignment wrapText="1"/>
    </xf>
    <xf numFmtId="0" fontId="1" fillId="0" borderId="1" xfId="1" applyBorder="1" applyAlignment="1">
      <alignment horizontal="center"/>
    </xf>
    <xf numFmtId="0" fontId="1" fillId="0" borderId="1" xfId="1" applyBorder="1"/>
    <xf numFmtId="0" fontId="4" fillId="3" borderId="0" xfId="2" applyFont="1" applyFill="1" applyAlignment="1">
      <alignment wrapText="1"/>
    </xf>
    <xf numFmtId="0" fontId="1" fillId="3" borderId="0" xfId="1" applyFill="1"/>
    <xf numFmtId="0" fontId="1" fillId="3" borderId="0" xfId="1" applyFill="1" applyAlignment="1">
      <alignment horizontal="center"/>
    </xf>
    <xf numFmtId="2" fontId="1" fillId="3" borderId="0" xfId="1" applyNumberFormat="1" applyFill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3" borderId="0" xfId="1" applyFont="1" applyFill="1"/>
    <xf numFmtId="0" fontId="1" fillId="0" borderId="1" xfId="1" applyBorder="1" applyAlignment="1">
      <alignment horizontal="right"/>
    </xf>
    <xf numFmtId="2" fontId="4" fillId="3" borderId="0" xfId="1" applyNumberFormat="1" applyFont="1" applyFill="1" applyAlignment="1">
      <alignment horizontal="center"/>
    </xf>
    <xf numFmtId="2" fontId="6" fillId="0" borderId="0" xfId="1" applyNumberFormat="1" applyFont="1" applyAlignment="1">
      <alignment horizontal="center"/>
    </xf>
    <xf numFmtId="2" fontId="6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0" fontId="6" fillId="4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1" fillId="4" borderId="0" xfId="1" applyFill="1" applyAlignment="1">
      <alignment horizontal="center"/>
    </xf>
    <xf numFmtId="0" fontId="1" fillId="4" borderId="1" xfId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2" fontId="6" fillId="0" borderId="0" xfId="1" applyNumberFormat="1" applyFont="1" applyFill="1"/>
    <xf numFmtId="2" fontId="4" fillId="0" borderId="0" xfId="1" applyNumberFormat="1" applyFont="1" applyFill="1" applyAlignment="1">
      <alignment horizontal="center"/>
    </xf>
    <xf numFmtId="2" fontId="5" fillId="0" borderId="0" xfId="1" applyNumberFormat="1" applyFont="1" applyFill="1" applyAlignment="1">
      <alignment horizontal="center"/>
    </xf>
    <xf numFmtId="2" fontId="3" fillId="0" borderId="0" xfId="0" applyNumberFormat="1" applyFont="1"/>
    <xf numFmtId="2" fontId="3" fillId="0" borderId="0" xfId="0" applyNumberFormat="1" applyFont="1" applyBorder="1"/>
    <xf numFmtId="2" fontId="3" fillId="0" borderId="1" xfId="0" applyNumberFormat="1" applyFont="1" applyBorder="1"/>
    <xf numFmtId="2" fontId="3" fillId="3" borderId="0" xfId="0" applyNumberFormat="1" applyFont="1" applyFill="1"/>
    <xf numFmtId="0" fontId="6" fillId="0" borderId="0" xfId="1" applyFont="1" applyFill="1"/>
    <xf numFmtId="2" fontId="6" fillId="0" borderId="0" xfId="1" applyNumberFormat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2" fontId="1" fillId="0" borderId="0" xfId="1" applyNumberFormat="1" applyFont="1" applyFill="1" applyAlignment="1">
      <alignment horizontal="center"/>
    </xf>
    <xf numFmtId="2" fontId="1" fillId="0" borderId="0" xfId="1" applyNumberFormat="1" applyFont="1" applyAlignment="1">
      <alignment horizontal="center"/>
    </xf>
    <xf numFmtId="0" fontId="5" fillId="3" borderId="0" xfId="1" applyFont="1" applyFill="1" applyAlignment="1">
      <alignment horizontal="left"/>
    </xf>
  </cellXfs>
  <cellStyles count="5">
    <cellStyle name="Excel Built-in Normal" xfId="4"/>
    <cellStyle name="normální" xfId="0" builtinId="0"/>
    <cellStyle name="Normální 11" xfId="3"/>
    <cellStyle name="Normální 2" xfId="1"/>
    <cellStyle name="normální_List1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37"/>
  <sheetViews>
    <sheetView tabSelected="1" zoomScale="120" zoomScaleNormal="120" workbookViewId="0">
      <pane xSplit="5" topLeftCell="W1" activePane="topRight" state="frozen"/>
      <selection pane="topRight" activeCell="I372" sqref="I372"/>
    </sheetView>
  </sheetViews>
  <sheetFormatPr defaultRowHeight="12.75"/>
  <cols>
    <col min="1" max="1" width="5.42578125" style="1" customWidth="1"/>
    <col min="2" max="2" width="21.5703125" style="2" customWidth="1"/>
    <col min="3" max="3" width="3.85546875" style="2" customWidth="1"/>
    <col min="4" max="4" width="6.7109375" style="3" customWidth="1"/>
    <col min="5" max="5" width="7.42578125" style="2" customWidth="1"/>
    <col min="6" max="6" width="7.140625" style="4" customWidth="1"/>
    <col min="7" max="7" width="7.140625" style="5" customWidth="1"/>
    <col min="8" max="8" width="7.140625" style="66" customWidth="1"/>
    <col min="9" max="9" width="7.140625" style="5" customWidth="1"/>
    <col min="10" max="10" width="7.140625" style="4" customWidth="1"/>
    <col min="11" max="11" width="7.140625" style="5" customWidth="1"/>
    <col min="12" max="12" width="7.140625" style="66" customWidth="1"/>
    <col min="13" max="13" width="7.140625" style="5" customWidth="1"/>
    <col min="14" max="14" width="7.140625" style="4" customWidth="1"/>
    <col min="15" max="15" width="7.140625" style="5" customWidth="1"/>
    <col min="16" max="16" width="7.140625" style="66" customWidth="1"/>
    <col min="17" max="17" width="7.140625" style="5" customWidth="1"/>
    <col min="18" max="18" width="7.140625" style="4" customWidth="1"/>
    <col min="19" max="19" width="7.140625" style="5" customWidth="1"/>
    <col min="20" max="20" width="7.140625" style="66" customWidth="1"/>
    <col min="21" max="21" width="7.140625" style="5" customWidth="1"/>
    <col min="22" max="22" width="7.140625" style="4" customWidth="1"/>
    <col min="23" max="23" width="7.140625" style="5" customWidth="1"/>
    <col min="24" max="24" width="7.140625" style="66" customWidth="1"/>
    <col min="25" max="25" width="7.140625" style="5" customWidth="1"/>
    <col min="26" max="26" width="7.140625" style="4" customWidth="1"/>
    <col min="27" max="27" width="7.140625" style="5" customWidth="1"/>
    <col min="28" max="28" width="7.28515625" style="66" customWidth="1"/>
    <col min="29" max="29" width="7.140625" style="5" customWidth="1"/>
    <col min="30" max="30" width="7.140625" style="4" customWidth="1"/>
    <col min="31" max="31" width="7.140625" style="5" customWidth="1"/>
    <col min="32" max="32" width="7.140625" style="66" customWidth="1"/>
    <col min="33" max="33" width="7.140625" style="5" customWidth="1"/>
    <col min="34" max="34" width="7.140625" style="4" customWidth="1"/>
    <col min="35" max="35" width="7.140625" style="5" customWidth="1"/>
    <col min="36" max="36" width="7.140625" style="66" customWidth="1"/>
    <col min="37" max="37" width="7.140625" style="5" customWidth="1"/>
    <col min="38" max="38" width="7.140625" style="4" customWidth="1"/>
    <col min="39" max="39" width="7.140625" style="5" customWidth="1"/>
    <col min="40" max="40" width="7.140625" style="66" customWidth="1"/>
    <col min="41" max="41" width="7.140625" style="81" customWidth="1"/>
    <col min="42" max="16384" width="9.140625" style="2"/>
  </cols>
  <sheetData>
    <row r="1" spans="1:41" ht="15" customHeight="1">
      <c r="F1" s="4">
        <v>1</v>
      </c>
      <c r="H1" s="66">
        <v>2</v>
      </c>
      <c r="J1" s="4">
        <v>3</v>
      </c>
      <c r="L1" s="66">
        <v>4</v>
      </c>
      <c r="N1" s="4">
        <v>5</v>
      </c>
      <c r="P1" s="66">
        <v>6</v>
      </c>
      <c r="R1" s="4">
        <v>7</v>
      </c>
      <c r="T1" s="66">
        <v>8</v>
      </c>
      <c r="V1" s="4">
        <v>9</v>
      </c>
      <c r="X1" s="66">
        <v>10</v>
      </c>
      <c r="Z1" s="4">
        <v>11</v>
      </c>
      <c r="AB1" s="66">
        <v>12</v>
      </c>
      <c r="AD1" s="4">
        <v>13</v>
      </c>
      <c r="AF1" s="66">
        <v>14</v>
      </c>
    </row>
    <row r="2" spans="1:41" ht="15" customHeight="1">
      <c r="F2" s="4" t="s">
        <v>64</v>
      </c>
      <c r="H2" s="66" t="s">
        <v>15</v>
      </c>
      <c r="J2" s="4" t="s">
        <v>15</v>
      </c>
      <c r="L2" s="66" t="s">
        <v>222</v>
      </c>
      <c r="N2" s="4" t="s">
        <v>223</v>
      </c>
      <c r="P2" s="66" t="s">
        <v>248</v>
      </c>
      <c r="R2" s="4" t="s">
        <v>288</v>
      </c>
      <c r="T2" s="66" t="s">
        <v>294</v>
      </c>
      <c r="V2" s="4" t="s">
        <v>306</v>
      </c>
      <c r="X2" s="66" t="s">
        <v>340</v>
      </c>
      <c r="Z2" s="4" t="s">
        <v>344</v>
      </c>
      <c r="AB2" s="66" t="s">
        <v>355</v>
      </c>
      <c r="AD2" s="4" t="s">
        <v>375</v>
      </c>
      <c r="AF2" s="66" t="s">
        <v>288</v>
      </c>
    </row>
    <row r="3" spans="1:41" s="62" customFormat="1" ht="15" customHeight="1">
      <c r="A3" s="61"/>
      <c r="D3" s="63"/>
      <c r="F3" s="64" t="s">
        <v>65</v>
      </c>
      <c r="G3" s="65"/>
      <c r="H3" s="67" t="s">
        <v>66</v>
      </c>
      <c r="I3" s="65"/>
      <c r="J3" s="64" t="s">
        <v>125</v>
      </c>
      <c r="K3" s="65"/>
      <c r="L3" s="67" t="s">
        <v>180</v>
      </c>
      <c r="M3" s="65"/>
      <c r="N3" s="64" t="s">
        <v>224</v>
      </c>
      <c r="O3" s="65"/>
      <c r="P3" s="67" t="s">
        <v>249</v>
      </c>
      <c r="Q3" s="65"/>
      <c r="R3" s="64" t="s">
        <v>289</v>
      </c>
      <c r="S3" s="65"/>
      <c r="T3" s="67" t="s">
        <v>295</v>
      </c>
      <c r="U3" s="65"/>
      <c r="V3" s="64" t="s">
        <v>307</v>
      </c>
      <c r="W3" s="65"/>
      <c r="X3" s="67" t="s">
        <v>341</v>
      </c>
      <c r="Y3" s="65"/>
      <c r="Z3" s="64" t="s">
        <v>345</v>
      </c>
      <c r="AA3" s="65"/>
      <c r="AB3" s="67" t="s">
        <v>356</v>
      </c>
      <c r="AC3" s="65"/>
      <c r="AD3" s="64" t="s">
        <v>376</v>
      </c>
      <c r="AE3" s="65"/>
      <c r="AF3" s="67" t="s">
        <v>381</v>
      </c>
      <c r="AG3" s="65"/>
      <c r="AH3" s="64"/>
      <c r="AI3" s="65"/>
      <c r="AJ3" s="67"/>
      <c r="AK3" s="65"/>
      <c r="AL3" s="64"/>
      <c r="AM3" s="65"/>
      <c r="AN3" s="67"/>
      <c r="AO3" s="82"/>
    </row>
    <row r="4" spans="1:41" s="7" customFormat="1" ht="15" customHeight="1" thickBot="1">
      <c r="A4" s="6"/>
      <c r="D4" s="8"/>
      <c r="F4" s="9">
        <v>30</v>
      </c>
      <c r="G4" s="10"/>
      <c r="H4" s="68">
        <v>30</v>
      </c>
      <c r="I4" s="10"/>
      <c r="J4" s="9">
        <v>32</v>
      </c>
      <c r="K4" s="10"/>
      <c r="L4" s="68">
        <v>30</v>
      </c>
      <c r="M4" s="10"/>
      <c r="N4" s="9">
        <v>35</v>
      </c>
      <c r="O4" s="10"/>
      <c r="P4" s="68">
        <v>30</v>
      </c>
      <c r="Q4" s="10"/>
      <c r="R4" s="9">
        <v>32</v>
      </c>
      <c r="S4" s="10"/>
      <c r="T4" s="68">
        <v>30</v>
      </c>
      <c r="U4" s="10"/>
      <c r="V4" s="9">
        <v>28</v>
      </c>
      <c r="W4" s="10"/>
      <c r="X4" s="68">
        <v>28</v>
      </c>
      <c r="Y4" s="10"/>
      <c r="Z4" s="9">
        <v>28</v>
      </c>
      <c r="AA4" s="10"/>
      <c r="AB4" s="68">
        <v>31</v>
      </c>
      <c r="AC4" s="10"/>
      <c r="AD4" s="9">
        <v>28</v>
      </c>
      <c r="AE4" s="10"/>
      <c r="AF4" s="68">
        <v>31</v>
      </c>
      <c r="AG4" s="10"/>
      <c r="AH4" s="9"/>
      <c r="AI4" s="10"/>
      <c r="AJ4" s="68"/>
      <c r="AK4" s="10"/>
      <c r="AL4" s="9"/>
      <c r="AM4" s="10"/>
      <c r="AN4" s="68"/>
      <c r="AO4" s="83"/>
    </row>
    <row r="5" spans="1:41" s="18" customFormat="1" ht="15" customHeight="1" thickTop="1">
      <c r="A5" s="11" t="s">
        <v>0</v>
      </c>
      <c r="B5" s="12" t="s">
        <v>7</v>
      </c>
      <c r="C5" s="12"/>
      <c r="D5" s="13" t="s">
        <v>14</v>
      </c>
      <c r="E5" s="11" t="s">
        <v>1</v>
      </c>
      <c r="F5" s="11"/>
      <c r="G5" s="57"/>
      <c r="H5" s="11"/>
      <c r="I5" s="57"/>
      <c r="J5" s="14"/>
      <c r="K5" s="15"/>
      <c r="L5" s="16"/>
      <c r="M5" s="17"/>
      <c r="N5" s="16"/>
      <c r="O5" s="17"/>
      <c r="P5" s="16"/>
      <c r="Q5" s="17"/>
      <c r="R5" s="16"/>
      <c r="S5" s="17"/>
      <c r="T5" s="16"/>
      <c r="U5" s="17"/>
      <c r="V5" s="16"/>
      <c r="W5" s="17"/>
      <c r="X5" s="16"/>
      <c r="Y5" s="17"/>
      <c r="Z5" s="16"/>
      <c r="AA5" s="17"/>
      <c r="AB5" s="16"/>
      <c r="AC5" s="17"/>
      <c r="AD5" s="16"/>
      <c r="AE5" s="17"/>
      <c r="AF5" s="16"/>
      <c r="AG5" s="17"/>
      <c r="AH5" s="16"/>
      <c r="AI5" s="17"/>
      <c r="AJ5" s="16"/>
      <c r="AK5" s="17"/>
      <c r="AL5" s="16"/>
      <c r="AM5" s="17"/>
      <c r="AN5" s="16"/>
      <c r="AO5" s="84"/>
    </row>
    <row r="6" spans="1:41" ht="15" customHeight="1">
      <c r="A6" s="19">
        <v>1</v>
      </c>
      <c r="B6" s="20" t="s">
        <v>67</v>
      </c>
      <c r="C6" s="20"/>
      <c r="D6" s="21">
        <f>AVERAGE(G6,S6,U6,Y6,AA6)</f>
        <v>16.330357142857142</v>
      </c>
      <c r="E6" s="22">
        <f>SUM(F6,R6,T6,X6,Z6,)</f>
        <v>150</v>
      </c>
      <c r="F6" s="23">
        <v>30</v>
      </c>
      <c r="G6" s="5">
        <v>16.600000000000001</v>
      </c>
      <c r="H6" s="70">
        <v>30</v>
      </c>
      <c r="I6" s="58">
        <v>15</v>
      </c>
      <c r="J6" s="24">
        <v>30</v>
      </c>
      <c r="K6" s="25">
        <v>14.6875</v>
      </c>
      <c r="N6" s="4">
        <v>30</v>
      </c>
      <c r="O6" s="5">
        <v>15.2</v>
      </c>
      <c r="P6" s="66">
        <v>27</v>
      </c>
      <c r="Q6" s="5">
        <v>15.8</v>
      </c>
      <c r="R6" s="4">
        <v>30</v>
      </c>
      <c r="S6" s="5">
        <v>16.4375</v>
      </c>
      <c r="T6" s="66">
        <v>30</v>
      </c>
      <c r="U6" s="5">
        <v>16.399999999999999</v>
      </c>
      <c r="V6" s="4">
        <v>30</v>
      </c>
      <c r="W6" s="5">
        <v>14.142857142857142</v>
      </c>
      <c r="X6" s="66">
        <v>30</v>
      </c>
      <c r="Y6" s="5">
        <v>16.642857142857142</v>
      </c>
      <c r="Z6" s="4">
        <v>30</v>
      </c>
      <c r="AA6" s="5">
        <v>15.571428571428571</v>
      </c>
      <c r="AB6" s="66">
        <v>27</v>
      </c>
      <c r="AC6" s="5">
        <v>12.96774193548387</v>
      </c>
      <c r="AD6" s="4">
        <v>30</v>
      </c>
      <c r="AE6" s="5">
        <v>14.642857142857142</v>
      </c>
    </row>
    <row r="7" spans="1:41" ht="15" customHeight="1">
      <c r="A7" s="19">
        <v>2</v>
      </c>
      <c r="B7" s="20" t="s">
        <v>76</v>
      </c>
      <c r="C7" s="20"/>
      <c r="D7" s="21">
        <f>AVERAGE(I7,K7,M7,AC7,AG7)</f>
        <v>13.829059139784949</v>
      </c>
      <c r="E7" s="22">
        <f>SUM(H7,J7,L7,AB7,AF7)</f>
        <v>144</v>
      </c>
      <c r="F7" s="23"/>
      <c r="H7" s="70">
        <v>27</v>
      </c>
      <c r="I7" s="58">
        <v>13.8</v>
      </c>
      <c r="J7" s="24">
        <v>27</v>
      </c>
      <c r="K7" s="25">
        <v>14.5625</v>
      </c>
      <c r="L7" s="66">
        <v>30</v>
      </c>
      <c r="M7" s="5">
        <v>14.266666666666667</v>
      </c>
      <c r="N7" s="4">
        <v>24</v>
      </c>
      <c r="O7" s="5">
        <v>13.714285714285714</v>
      </c>
      <c r="P7" s="66">
        <v>24</v>
      </c>
      <c r="Q7" s="5">
        <v>14.666666666666666</v>
      </c>
      <c r="R7" s="4">
        <v>24</v>
      </c>
      <c r="S7" s="5">
        <v>12.8125</v>
      </c>
      <c r="X7" s="66">
        <v>24</v>
      </c>
      <c r="Y7" s="5">
        <v>13.071428571428571</v>
      </c>
      <c r="AB7" s="66">
        <v>30</v>
      </c>
      <c r="AC7" s="5">
        <v>13.483870967741936</v>
      </c>
      <c r="AD7" s="4">
        <v>27</v>
      </c>
      <c r="AE7" s="5">
        <v>13.785714285714286</v>
      </c>
      <c r="AF7" s="66">
        <v>30</v>
      </c>
      <c r="AG7" s="5">
        <v>13.03225806451613</v>
      </c>
    </row>
    <row r="8" spans="1:41" ht="15" customHeight="1">
      <c r="A8" s="19">
        <v>3</v>
      </c>
      <c r="B8" s="20" t="s">
        <v>18</v>
      </c>
      <c r="C8" s="20"/>
      <c r="D8" s="21">
        <f>AVERAGE(O8,Q8,S8,U8,Y8)</f>
        <v>14.597976190476192</v>
      </c>
      <c r="E8" s="22">
        <f>SUM(N8,P8,R8,T8,X8)</f>
        <v>138</v>
      </c>
      <c r="F8" s="23">
        <v>27</v>
      </c>
      <c r="G8" s="5">
        <v>13.2</v>
      </c>
      <c r="H8" s="70">
        <v>24</v>
      </c>
      <c r="I8" s="58">
        <v>13.2</v>
      </c>
      <c r="J8" s="24">
        <v>24</v>
      </c>
      <c r="K8" s="25">
        <v>14</v>
      </c>
      <c r="L8" s="66">
        <v>27</v>
      </c>
      <c r="M8" s="5">
        <v>12.2</v>
      </c>
      <c r="N8" s="4">
        <v>27</v>
      </c>
      <c r="O8" s="5">
        <v>14.285714285714286</v>
      </c>
      <c r="P8" s="66">
        <v>30</v>
      </c>
      <c r="Q8" s="5">
        <v>16.133333333333333</v>
      </c>
      <c r="R8" s="4">
        <v>27</v>
      </c>
      <c r="S8" s="5">
        <v>13.9375</v>
      </c>
      <c r="T8" s="66">
        <v>27</v>
      </c>
      <c r="U8" s="5">
        <v>14.133333333333333</v>
      </c>
      <c r="V8" s="4">
        <v>27</v>
      </c>
      <c r="W8" s="5">
        <v>13.142857142857142</v>
      </c>
      <c r="X8" s="66">
        <v>27</v>
      </c>
      <c r="Y8" s="5">
        <v>14.5</v>
      </c>
      <c r="Z8" s="4">
        <v>27</v>
      </c>
      <c r="AA8" s="5">
        <v>12.785714285714286</v>
      </c>
      <c r="AB8" s="66">
        <v>24</v>
      </c>
      <c r="AC8" s="5">
        <v>12</v>
      </c>
      <c r="AD8" s="4">
        <v>24</v>
      </c>
      <c r="AE8" s="5">
        <v>11.071428571428571</v>
      </c>
    </row>
    <row r="9" spans="1:41" ht="15" customHeight="1">
      <c r="A9" s="19"/>
      <c r="B9" s="20"/>
      <c r="C9" s="20"/>
      <c r="D9" s="21">
        <f t="shared" ref="D9" si="0">AVERAGE(G9,I9,K9,M9,O9,Q9,S9,U9,W9,Y9,AA9,AC9,AE9,AG9,AI9,AK9,AM9,AO9)</f>
        <v>0</v>
      </c>
      <c r="E9" s="22">
        <f t="shared" ref="E9" si="1">SUM(F9,H9,J9,L9,N9,P9,R9,T9,V9,X9,Z9,AB9,AD9,AF9,AH9,AJ9,AL9,AN9)</f>
        <v>0</v>
      </c>
      <c r="F9" s="23"/>
      <c r="G9" s="5">
        <v>0</v>
      </c>
      <c r="H9" s="70"/>
      <c r="I9" s="58"/>
      <c r="J9" s="24"/>
      <c r="K9" s="25"/>
    </row>
    <row r="10" spans="1:41" s="7" customFormat="1" ht="15" customHeight="1" thickBot="1">
      <c r="A10" s="26"/>
      <c r="B10" s="27"/>
      <c r="C10" s="27"/>
      <c r="D10" s="28"/>
      <c r="E10" s="29"/>
      <c r="F10" s="30"/>
      <c r="G10" s="59"/>
      <c r="H10" s="71"/>
      <c r="I10" s="59"/>
      <c r="J10" s="31"/>
      <c r="K10" s="32"/>
      <c r="L10" s="68"/>
      <c r="M10" s="10"/>
      <c r="N10" s="9"/>
      <c r="O10" s="10"/>
      <c r="P10" s="68"/>
      <c r="Q10" s="10"/>
      <c r="R10" s="9"/>
      <c r="S10" s="10"/>
      <c r="T10" s="68"/>
      <c r="U10" s="10"/>
      <c r="V10" s="9"/>
      <c r="W10" s="10"/>
      <c r="X10" s="68"/>
      <c r="Y10" s="10"/>
      <c r="Z10" s="9"/>
      <c r="AA10" s="10"/>
      <c r="AB10" s="68"/>
      <c r="AC10" s="10"/>
      <c r="AD10" s="9"/>
      <c r="AE10" s="10"/>
      <c r="AF10" s="68"/>
      <c r="AG10" s="10"/>
      <c r="AH10" s="9"/>
      <c r="AI10" s="10"/>
      <c r="AJ10" s="68"/>
      <c r="AK10" s="10"/>
      <c r="AL10" s="9"/>
      <c r="AM10" s="10"/>
      <c r="AN10" s="68"/>
      <c r="AO10" s="83"/>
    </row>
    <row r="11" spans="1:41" ht="15" customHeight="1" thickTop="1">
      <c r="A11" s="19">
        <v>1</v>
      </c>
      <c r="B11" s="20" t="s">
        <v>68</v>
      </c>
      <c r="C11" s="20"/>
      <c r="D11" s="21">
        <f>AVERAGE(G11,M11,Q11,S11,AE11,AG11,AI11,AK11,AM11,AO11)</f>
        <v>16.293857142857142</v>
      </c>
      <c r="E11" s="22">
        <f>SUM(F11,L11,P11,R11,AD11,AF11,AH11,AJ11,AL11,AN11)</f>
        <v>144</v>
      </c>
      <c r="F11" s="23">
        <v>27</v>
      </c>
      <c r="G11" s="5">
        <v>16.329999999999998</v>
      </c>
      <c r="H11" s="70"/>
      <c r="I11" s="58"/>
      <c r="J11" s="24"/>
      <c r="K11" s="25"/>
      <c r="L11" s="66">
        <v>30</v>
      </c>
      <c r="M11" s="5">
        <v>16.933333333333334</v>
      </c>
      <c r="N11" s="4">
        <v>27</v>
      </c>
      <c r="O11" s="5">
        <v>15.485714285714286</v>
      </c>
      <c r="P11" s="66">
        <v>30</v>
      </c>
      <c r="Q11" s="5">
        <v>16.866666666666667</v>
      </c>
      <c r="R11" s="4">
        <v>27</v>
      </c>
      <c r="S11" s="5">
        <v>15.625</v>
      </c>
      <c r="AB11" s="66">
        <v>27</v>
      </c>
      <c r="AC11" s="5">
        <v>14</v>
      </c>
      <c r="AD11" s="4">
        <v>30</v>
      </c>
      <c r="AE11" s="5">
        <v>15.714285714285714</v>
      </c>
    </row>
    <row r="12" spans="1:41" ht="15" customHeight="1">
      <c r="A12" s="19">
        <v>2</v>
      </c>
      <c r="B12" s="20" t="s">
        <v>194</v>
      </c>
      <c r="C12" s="20"/>
      <c r="D12" s="21">
        <f>AVERAGE(Q12,U12,Y12,AA12,AG12)</f>
        <v>14.610291858678954</v>
      </c>
      <c r="E12" s="22">
        <f>SUM(P12,T12,X12,Z12,AF12)</f>
        <v>144</v>
      </c>
      <c r="F12" s="23"/>
      <c r="H12" s="70"/>
      <c r="I12" s="58"/>
      <c r="J12" s="24"/>
      <c r="K12" s="25"/>
      <c r="L12" s="66">
        <v>27</v>
      </c>
      <c r="M12" s="5">
        <v>11.933333333333334</v>
      </c>
      <c r="P12" s="66">
        <v>27</v>
      </c>
      <c r="Q12" s="5">
        <v>15.6</v>
      </c>
      <c r="T12" s="66">
        <v>27</v>
      </c>
      <c r="U12" s="5">
        <v>14.066666666666666</v>
      </c>
      <c r="X12" s="66">
        <v>30</v>
      </c>
      <c r="Y12" s="5">
        <v>16.214285714285715</v>
      </c>
      <c r="Z12" s="4">
        <v>30</v>
      </c>
      <c r="AA12" s="5">
        <v>15.428571428571429</v>
      </c>
      <c r="AD12" s="4">
        <v>27</v>
      </c>
      <c r="AE12" s="5">
        <v>13.928571428571429</v>
      </c>
      <c r="AF12" s="66">
        <v>30</v>
      </c>
      <c r="AG12" s="5">
        <v>11.741935483870968</v>
      </c>
    </row>
    <row r="13" spans="1:41" ht="15" customHeight="1">
      <c r="A13" s="19">
        <v>3</v>
      </c>
      <c r="B13" s="20" t="s">
        <v>126</v>
      </c>
      <c r="C13" s="20"/>
      <c r="D13" s="21">
        <f>AVERAGE(K13,O13,S13,AC13)</f>
        <v>15.269527649769586</v>
      </c>
      <c r="E13" s="22">
        <f>SUM(J13,N13,R13,AB13)</f>
        <v>114</v>
      </c>
      <c r="F13" s="23"/>
      <c r="H13" s="70"/>
      <c r="I13" s="58"/>
      <c r="J13" s="24">
        <v>30</v>
      </c>
      <c r="K13" s="25">
        <v>14.5</v>
      </c>
      <c r="N13" s="4">
        <v>24</v>
      </c>
      <c r="O13" s="5">
        <v>14.457142857142857</v>
      </c>
      <c r="R13" s="4">
        <v>30</v>
      </c>
      <c r="S13" s="5">
        <v>16.25</v>
      </c>
      <c r="AB13" s="66">
        <v>30</v>
      </c>
      <c r="AC13" s="5">
        <v>15.870967741935484</v>
      </c>
    </row>
    <row r="14" spans="1:41" ht="15" customHeight="1">
      <c r="A14" s="19">
        <v>4</v>
      </c>
      <c r="B14" s="20" t="s">
        <v>230</v>
      </c>
      <c r="C14" s="20"/>
      <c r="D14" s="21">
        <f>AVERAGE(Q14,U14,Y14,AC14,AE14,AG14,AI14,AK14,AM14,AO14)</f>
        <v>11.025652841781874</v>
      </c>
      <c r="E14" s="22">
        <f>SUM(P14,T14,X14,AB14,AD14,AF14,AH14,AJ14,AL14,AN14)</f>
        <v>96</v>
      </c>
      <c r="F14" s="23"/>
      <c r="H14" s="70"/>
      <c r="I14" s="58"/>
      <c r="J14" s="24"/>
      <c r="K14" s="25"/>
      <c r="P14" s="66">
        <v>21</v>
      </c>
      <c r="Q14" s="5">
        <v>11.533333333333333</v>
      </c>
      <c r="T14" s="66">
        <v>24</v>
      </c>
      <c r="U14" s="5">
        <v>9.9333333333333336</v>
      </c>
      <c r="X14" s="66">
        <v>27</v>
      </c>
      <c r="Y14" s="5">
        <v>12.571428571428571</v>
      </c>
      <c r="AB14" s="66">
        <v>24</v>
      </c>
      <c r="AC14" s="5">
        <v>10.064516129032258</v>
      </c>
    </row>
    <row r="15" spans="1:41" ht="15" customHeight="1">
      <c r="A15" s="19">
        <v>5</v>
      </c>
      <c r="B15" s="20" t="s">
        <v>17</v>
      </c>
      <c r="C15" s="20"/>
      <c r="D15" s="21">
        <f>AVERAGE(G15,O15,U15,W15,Y15,AA15,AC15,AE15,AG15,AI15,AK15,AM15,AO15)</f>
        <v>16.678253968253969</v>
      </c>
      <c r="E15" s="22">
        <f>SUM(F15,,N15,T15,V15,X15,Z15,AB15,AD15,AF15,AH15,AJ15,AL15,AN15)</f>
        <v>90</v>
      </c>
      <c r="F15" s="23">
        <v>30</v>
      </c>
      <c r="G15" s="5">
        <v>17.13</v>
      </c>
      <c r="H15" s="70"/>
      <c r="I15" s="58"/>
      <c r="J15" s="24"/>
      <c r="K15" s="25"/>
      <c r="N15" s="4">
        <v>30</v>
      </c>
      <c r="O15" s="5">
        <v>16.571428571428573</v>
      </c>
      <c r="T15" s="66">
        <v>30</v>
      </c>
      <c r="U15" s="5">
        <v>16.333333333333332</v>
      </c>
    </row>
    <row r="16" spans="1:41" ht="15" customHeight="1">
      <c r="A16" s="19">
        <v>6</v>
      </c>
      <c r="B16" s="20" t="s">
        <v>127</v>
      </c>
      <c r="C16" s="20"/>
      <c r="D16" s="21">
        <f>AVERAGE(K16,W16,Y16,AA16,AC16,AE16,AG16,AI16,AK16,AM16,AO16)</f>
        <v>12.3125</v>
      </c>
      <c r="E16" s="22">
        <f>SUM(J16,V16,X16,Z16,AB16,AD16,AF16,AH16,AJ16,AL16,AN16)</f>
        <v>57</v>
      </c>
      <c r="F16" s="23"/>
      <c r="H16" s="70"/>
      <c r="I16" s="58"/>
      <c r="J16" s="24">
        <v>27</v>
      </c>
      <c r="K16" s="25">
        <v>13.125</v>
      </c>
      <c r="V16" s="4">
        <v>30</v>
      </c>
      <c r="W16" s="5">
        <v>11.5</v>
      </c>
    </row>
    <row r="17" spans="1:41" ht="15" customHeight="1">
      <c r="A17" s="19">
        <v>7</v>
      </c>
      <c r="B17" s="20" t="s">
        <v>23</v>
      </c>
      <c r="C17" s="20"/>
      <c r="D17" s="21">
        <f>AVERAGE(G17,Q17,S17,U17,W17,Y17,AA17,AC17,AE17,AG17,AI17,AK17,AM17,AO17)</f>
        <v>14.201666666666666</v>
      </c>
      <c r="E17" s="22">
        <f>SUM(F17,P17,R17,T17,V17,X17,Z17,AB17,AD17,AF17,AH17,AJ17,AL17,AN17)</f>
        <v>48</v>
      </c>
      <c r="F17" s="23">
        <v>24</v>
      </c>
      <c r="G17" s="5">
        <v>14.27</v>
      </c>
      <c r="H17" s="70"/>
      <c r="I17" s="58"/>
      <c r="J17" s="24"/>
      <c r="K17" s="25"/>
      <c r="P17" s="66">
        <v>24</v>
      </c>
      <c r="Q17" s="5">
        <v>14.133333333333333</v>
      </c>
    </row>
    <row r="18" spans="1:41" ht="15" customHeight="1">
      <c r="A18" s="19">
        <v>8</v>
      </c>
      <c r="B18" s="20" t="s">
        <v>250</v>
      </c>
      <c r="C18" s="20"/>
      <c r="D18" s="21">
        <f>AVERAGE(Q18,S18,U18,W18,Y18,AA18,AC18,AE18,AG18,AI18,AK18,AM18,AO18)</f>
        <v>6.0666666666666664</v>
      </c>
      <c r="E18" s="22">
        <f>SUM(P18,R18,T18,V18,X18,Z18,AB18,AD18,AF18,AH18,AJ18,AL18,AN18)</f>
        <v>18</v>
      </c>
      <c r="F18" s="23"/>
      <c r="H18" s="70"/>
      <c r="I18" s="58"/>
      <c r="J18" s="24"/>
      <c r="K18" s="25"/>
      <c r="P18" s="66">
        <v>18</v>
      </c>
      <c r="Q18" s="5">
        <v>6.0666666666666664</v>
      </c>
    </row>
    <row r="19" spans="1:41" ht="15" customHeight="1">
      <c r="A19" s="19"/>
      <c r="B19" s="20"/>
      <c r="C19" s="20"/>
      <c r="D19" s="21">
        <f>AVERAGE(G19,I19,K19,M19,O19,Q19,S19,U19,W19,Y19,AA19,AC19,AE19,AG19,AI19,AK19,AM19,AO19)</f>
        <v>0</v>
      </c>
      <c r="E19" s="22">
        <f>SUM(F19,H19,J19,L19,N19,P19,R19,T19,V19,X19,Z19,AB19,AD19,AF19,AH19,AJ19,AL19,AN19)</f>
        <v>0</v>
      </c>
      <c r="F19" s="23"/>
      <c r="G19" s="5">
        <v>0</v>
      </c>
      <c r="H19" s="70"/>
      <c r="I19" s="58"/>
      <c r="J19" s="24"/>
      <c r="K19" s="25"/>
    </row>
    <row r="20" spans="1:41" s="7" customFormat="1" ht="15" customHeight="1" thickBot="1">
      <c r="A20" s="26"/>
      <c r="B20" s="27"/>
      <c r="C20" s="27"/>
      <c r="D20" s="28"/>
      <c r="E20" s="29"/>
      <c r="F20" s="30"/>
      <c r="G20" s="10"/>
      <c r="H20" s="71"/>
      <c r="I20" s="59"/>
      <c r="J20" s="31"/>
      <c r="K20" s="32"/>
      <c r="L20" s="68"/>
      <c r="M20" s="10"/>
      <c r="N20" s="9"/>
      <c r="O20" s="10"/>
      <c r="P20" s="68"/>
      <c r="Q20" s="10"/>
      <c r="R20" s="9"/>
      <c r="S20" s="10"/>
      <c r="T20" s="68"/>
      <c r="U20" s="10"/>
      <c r="V20" s="9"/>
      <c r="W20" s="10"/>
      <c r="X20" s="68"/>
      <c r="Y20" s="10"/>
      <c r="Z20" s="9"/>
      <c r="AA20" s="10"/>
      <c r="AB20" s="68"/>
      <c r="AC20" s="10"/>
      <c r="AD20" s="9"/>
      <c r="AE20" s="10"/>
      <c r="AF20" s="68"/>
      <c r="AG20" s="10"/>
      <c r="AH20" s="9"/>
      <c r="AI20" s="10"/>
      <c r="AJ20" s="68"/>
      <c r="AK20" s="10"/>
      <c r="AL20" s="9"/>
      <c r="AM20" s="10"/>
      <c r="AN20" s="68"/>
      <c r="AO20" s="83"/>
    </row>
    <row r="21" spans="1:41" s="18" customFormat="1" ht="15" customHeight="1" thickTop="1">
      <c r="A21" s="11" t="s">
        <v>2</v>
      </c>
      <c r="B21" s="12"/>
      <c r="C21" s="12"/>
      <c r="D21" s="13" t="s">
        <v>14</v>
      </c>
      <c r="E21" s="11" t="s">
        <v>1</v>
      </c>
      <c r="F21" s="11"/>
      <c r="G21" s="57"/>
      <c r="H21" s="11"/>
      <c r="I21" s="57"/>
      <c r="J21" s="14"/>
      <c r="K21" s="15"/>
      <c r="L21" s="16"/>
      <c r="M21" s="17"/>
      <c r="N21" s="16"/>
      <c r="O21" s="17"/>
      <c r="P21" s="16"/>
      <c r="Q21" s="17"/>
      <c r="R21" s="16"/>
      <c r="S21" s="17"/>
      <c r="T21" s="16"/>
      <c r="U21" s="17"/>
      <c r="V21" s="16"/>
      <c r="W21" s="17"/>
      <c r="X21" s="16"/>
      <c r="Y21" s="17"/>
      <c r="Z21" s="16"/>
      <c r="AA21" s="17"/>
      <c r="AB21" s="16"/>
      <c r="AC21" s="17"/>
      <c r="AD21" s="16"/>
      <c r="AE21" s="17"/>
      <c r="AF21" s="16"/>
      <c r="AG21" s="17"/>
      <c r="AH21" s="16"/>
      <c r="AI21" s="17"/>
      <c r="AJ21" s="16"/>
      <c r="AK21" s="17"/>
      <c r="AL21" s="16"/>
      <c r="AM21" s="17"/>
      <c r="AN21" s="16"/>
      <c r="AO21" s="84"/>
    </row>
    <row r="22" spans="1:41" ht="15" customHeight="1">
      <c r="A22" s="19">
        <v>1</v>
      </c>
      <c r="B22" s="20" t="s">
        <v>113</v>
      </c>
      <c r="C22" s="20"/>
      <c r="D22" s="21">
        <f t="shared" ref="D22" si="2">AVERAGE(G22,I22,K22,M22,O22,Q22,S22,U22,W22,Y22,AA22,AC22,AE22,AG22,AI22,AK22,AM22,AO22)</f>
        <v>6.5</v>
      </c>
      <c r="E22" s="22">
        <f t="shared" ref="E22" si="3">SUM(F22,H22,J22,L22,N22,P22,R22,T22,V22,X22,Z22,AB22,AD22,AF22,AH22,AJ22,AL22,AN22)</f>
        <v>30</v>
      </c>
      <c r="F22" s="23"/>
      <c r="G22" s="58"/>
      <c r="H22" s="70"/>
      <c r="I22" s="58"/>
      <c r="J22" s="24">
        <v>30</v>
      </c>
      <c r="K22" s="25">
        <v>6.5</v>
      </c>
    </row>
    <row r="23" spans="1:41" ht="15" customHeight="1">
      <c r="A23" s="19"/>
      <c r="B23" s="20"/>
      <c r="C23" s="20"/>
      <c r="D23" s="21">
        <f t="shared" ref="D23" si="4">AVERAGE(G23,I23,K23,M23,O23,Q23,S23,U23,W23,Y23,AA23,AC23,AE23,AG23,AI23,AK23,AM23,AO23)</f>
        <v>0</v>
      </c>
      <c r="E23" s="22">
        <f t="shared" ref="E23" si="5">SUM(F23,H23,J23,L23,N23,P23,R23,T23,V23,X23,Z23,AB23,AD23,AF23,AH23,AJ23,AL23,AN23)</f>
        <v>0</v>
      </c>
      <c r="F23" s="23"/>
      <c r="G23" s="58">
        <v>0</v>
      </c>
      <c r="H23" s="70"/>
      <c r="I23" s="58"/>
      <c r="J23" s="24"/>
      <c r="K23" s="25"/>
    </row>
    <row r="24" spans="1:41" s="7" customFormat="1" ht="15" customHeight="1" thickBot="1">
      <c r="A24" s="26"/>
      <c r="B24" s="27"/>
      <c r="C24" s="27"/>
      <c r="D24" s="33"/>
      <c r="E24" s="27"/>
      <c r="F24" s="30"/>
      <c r="G24" s="59"/>
      <c r="H24" s="71"/>
      <c r="I24" s="59"/>
      <c r="J24" s="31"/>
      <c r="K24" s="32"/>
      <c r="L24" s="68"/>
      <c r="M24" s="10"/>
      <c r="N24" s="9"/>
      <c r="O24" s="10"/>
      <c r="P24" s="68"/>
      <c r="Q24" s="10"/>
      <c r="R24" s="9"/>
      <c r="S24" s="10"/>
      <c r="T24" s="68"/>
      <c r="U24" s="10"/>
      <c r="V24" s="9"/>
      <c r="W24" s="10"/>
      <c r="X24" s="68"/>
      <c r="Y24" s="10"/>
      <c r="Z24" s="9"/>
      <c r="AA24" s="10"/>
      <c r="AB24" s="68"/>
      <c r="AC24" s="10"/>
      <c r="AD24" s="9"/>
      <c r="AE24" s="10"/>
      <c r="AF24" s="68"/>
      <c r="AG24" s="10"/>
      <c r="AH24" s="9"/>
      <c r="AI24" s="10"/>
      <c r="AJ24" s="68"/>
      <c r="AK24" s="10"/>
      <c r="AL24" s="9"/>
      <c r="AM24" s="10"/>
      <c r="AN24" s="68"/>
      <c r="AO24" s="83"/>
    </row>
    <row r="25" spans="1:41" s="18" customFormat="1" ht="15" customHeight="1" thickTop="1">
      <c r="A25" s="11" t="s">
        <v>3</v>
      </c>
      <c r="B25" s="12" t="s">
        <v>4</v>
      </c>
      <c r="C25" s="12"/>
      <c r="D25" s="13" t="s">
        <v>14</v>
      </c>
      <c r="E25" s="11" t="s">
        <v>1</v>
      </c>
      <c r="F25" s="11"/>
      <c r="G25" s="57"/>
      <c r="H25" s="11"/>
      <c r="I25" s="57"/>
      <c r="J25" s="14"/>
      <c r="K25" s="15"/>
      <c r="L25" s="16"/>
      <c r="M25" s="17"/>
      <c r="N25" s="16"/>
      <c r="O25" s="17"/>
      <c r="P25" s="16"/>
      <c r="Q25" s="17"/>
      <c r="R25" s="16"/>
      <c r="S25" s="17"/>
      <c r="T25" s="16"/>
      <c r="U25" s="17"/>
      <c r="V25" s="16"/>
      <c r="W25" s="17"/>
      <c r="X25" s="16"/>
      <c r="Y25" s="17"/>
      <c r="Z25" s="16"/>
      <c r="AA25" s="17"/>
      <c r="AB25" s="16"/>
      <c r="AC25" s="17"/>
      <c r="AD25" s="16"/>
      <c r="AE25" s="17"/>
      <c r="AF25" s="16"/>
      <c r="AG25" s="17"/>
      <c r="AH25" s="16"/>
      <c r="AI25" s="17"/>
      <c r="AJ25" s="16"/>
      <c r="AK25" s="17"/>
      <c r="AL25" s="16"/>
      <c r="AM25" s="17"/>
      <c r="AN25" s="16"/>
      <c r="AO25" s="84"/>
    </row>
    <row r="26" spans="1:41" ht="15" customHeight="1">
      <c r="A26" s="19">
        <v>1</v>
      </c>
      <c r="B26" s="20" t="s">
        <v>251</v>
      </c>
      <c r="C26" s="20"/>
      <c r="D26" s="21">
        <f>AVERAGE(Q26,S26,U26,Y26,AA26)</f>
        <v>7.5906250000000002</v>
      </c>
      <c r="E26" s="22">
        <f>SUM(P26,R26,T26,X26,Z26)</f>
        <v>150</v>
      </c>
      <c r="F26" s="23"/>
      <c r="H26" s="70"/>
      <c r="I26" s="58"/>
      <c r="J26" s="24"/>
      <c r="K26" s="25"/>
      <c r="P26" s="66">
        <v>30</v>
      </c>
      <c r="Q26" s="5">
        <v>7.05</v>
      </c>
      <c r="R26" s="4">
        <v>30</v>
      </c>
      <c r="S26" s="5">
        <v>7.203125</v>
      </c>
      <c r="T26" s="66">
        <v>30</v>
      </c>
      <c r="U26" s="5">
        <v>7.45</v>
      </c>
      <c r="X26" s="66">
        <v>30</v>
      </c>
      <c r="Y26" s="5">
        <v>8.0178571428571423</v>
      </c>
      <c r="Z26" s="4">
        <v>30</v>
      </c>
      <c r="AA26" s="5">
        <v>8.2321428571428577</v>
      </c>
    </row>
    <row r="27" spans="1:41" ht="15" customHeight="1">
      <c r="A27" s="19">
        <v>2</v>
      </c>
      <c r="B27" s="20" t="s">
        <v>19</v>
      </c>
      <c r="C27" s="20"/>
      <c r="D27" s="21">
        <f>AVERAGE(G27,I27,M27,O27,AC27)</f>
        <v>6.3768202764976962</v>
      </c>
      <c r="E27" s="22">
        <f>SUM(F27,H27,L27,N27,AB27)</f>
        <v>150</v>
      </c>
      <c r="F27" s="23">
        <v>30</v>
      </c>
      <c r="G27" s="5">
        <v>7</v>
      </c>
      <c r="H27" s="70">
        <v>30</v>
      </c>
      <c r="I27" s="58">
        <v>6.6166666666666663</v>
      </c>
      <c r="J27" s="24"/>
      <c r="K27" s="25"/>
      <c r="L27" s="66">
        <v>30</v>
      </c>
      <c r="M27" s="5">
        <v>5.7333333333333334</v>
      </c>
      <c r="N27" s="4">
        <v>30</v>
      </c>
      <c r="O27" s="5">
        <v>6.9857142857142858</v>
      </c>
      <c r="P27" s="66">
        <v>27</v>
      </c>
      <c r="Q27" s="5">
        <v>7.0333333333333332</v>
      </c>
      <c r="R27" s="4">
        <v>24</v>
      </c>
      <c r="S27" s="5">
        <v>6.125</v>
      </c>
      <c r="T27" s="66">
        <v>27</v>
      </c>
      <c r="U27" s="5">
        <v>6.65</v>
      </c>
      <c r="X27" s="66">
        <v>27</v>
      </c>
      <c r="Y27" s="5">
        <v>6.1964285714285712</v>
      </c>
      <c r="AB27" s="66">
        <v>30</v>
      </c>
      <c r="AC27" s="5">
        <v>5.5483870967741939</v>
      </c>
    </row>
    <row r="28" spans="1:41" ht="15" customHeight="1">
      <c r="A28" s="19">
        <v>3</v>
      </c>
      <c r="B28" s="20" t="s">
        <v>78</v>
      </c>
      <c r="C28" s="20"/>
      <c r="D28" s="21">
        <f>AVERAGE(I28,M28,Q28,S28,AG28,AI28,AK28,AM28,AO28)</f>
        <v>3.9378158602150535</v>
      </c>
      <c r="E28" s="22">
        <f>SUM(H28,L28,P28,R28,AF28,AH28,AJ28,AL28,AN28)</f>
        <v>120</v>
      </c>
      <c r="F28" s="23"/>
      <c r="H28" s="70">
        <v>24</v>
      </c>
      <c r="I28" s="58">
        <v>4.5666666666666664</v>
      </c>
      <c r="J28" s="24"/>
      <c r="K28" s="25"/>
      <c r="L28" s="66">
        <v>27</v>
      </c>
      <c r="M28" s="5">
        <v>3.1666666666666665</v>
      </c>
      <c r="P28" s="66">
        <v>18</v>
      </c>
      <c r="Q28" s="5">
        <v>4.55</v>
      </c>
      <c r="R28" s="4">
        <v>21</v>
      </c>
      <c r="S28" s="5">
        <v>3.921875</v>
      </c>
      <c r="AF28" s="66">
        <v>30</v>
      </c>
      <c r="AG28" s="5">
        <v>3.4838709677419355</v>
      </c>
    </row>
    <row r="29" spans="1:41" ht="15" customHeight="1">
      <c r="A29" s="19">
        <v>4</v>
      </c>
      <c r="B29" s="20" t="s">
        <v>128</v>
      </c>
      <c r="C29" s="20"/>
      <c r="D29" s="21">
        <f>AVERAGE(K29,O29,Y29,AA29,AC29,AE29,AG29,AI29,AK29,AM29,AO29)</f>
        <v>5.6049107142857144</v>
      </c>
      <c r="E29" s="22">
        <f>SUM(J29,N29,X29,Z29,AB29,AD29,AF29,AH29,AJ29,AL29,AN29)</f>
        <v>78</v>
      </c>
      <c r="F29" s="23"/>
      <c r="H29" s="70"/>
      <c r="I29" s="58"/>
      <c r="J29" s="24">
        <v>30</v>
      </c>
      <c r="K29" s="25">
        <v>5.546875</v>
      </c>
      <c r="N29" s="4">
        <v>24</v>
      </c>
      <c r="O29" s="5">
        <v>5.2857142857142856</v>
      </c>
      <c r="X29" s="66">
        <v>24</v>
      </c>
      <c r="Y29" s="5">
        <v>5.9821428571428568</v>
      </c>
    </row>
    <row r="30" spans="1:41" ht="15" customHeight="1">
      <c r="A30" s="19">
        <v>5</v>
      </c>
      <c r="B30" s="20" t="s">
        <v>77</v>
      </c>
      <c r="C30" s="20"/>
      <c r="D30" s="21">
        <f>AVERAGE(I30,O30,Q30,U30,W30,Y30,AA30,AC30,AE30,AG30,AI30,AK30,AM30,AO30)</f>
        <v>5.9309523809523803</v>
      </c>
      <c r="E30" s="22">
        <f>SUM(H30,N30,P30,T30,V30,X30,Z30,AB30,AD30,AF30,AH30,AJ30,AL30,AN30)</f>
        <v>75</v>
      </c>
      <c r="F30" s="23"/>
      <c r="H30" s="70">
        <v>27</v>
      </c>
      <c r="I30" s="58">
        <v>5.416666666666667</v>
      </c>
      <c r="J30" s="24"/>
      <c r="K30" s="25"/>
      <c r="N30" s="4">
        <v>27</v>
      </c>
      <c r="O30" s="5">
        <v>6.0428571428571427</v>
      </c>
      <c r="P30" s="66">
        <v>21</v>
      </c>
      <c r="Q30" s="5">
        <v>6.333333333333333</v>
      </c>
    </row>
    <row r="31" spans="1:41" ht="15" customHeight="1">
      <c r="A31" s="19">
        <v>6</v>
      </c>
      <c r="B31" s="20" t="s">
        <v>252</v>
      </c>
      <c r="C31" s="20"/>
      <c r="D31" s="21">
        <f>AVERAGE(Q31,S31,U31,W31,Y31,AA31,AC31,AE31,AG31,AI31,AK31,AM31,AO31)</f>
        <v>6.8692708333333332</v>
      </c>
      <c r="E31" s="22">
        <f>SUM(P31,R31,T31,V31,X31,Z31,AB31,AD31,AF31,AH31,AJ31,AL31,AN31)</f>
        <v>51</v>
      </c>
      <c r="F31" s="23"/>
      <c r="H31" s="70"/>
      <c r="I31" s="58"/>
      <c r="J31" s="24"/>
      <c r="K31" s="25"/>
      <c r="P31" s="66">
        <v>24</v>
      </c>
      <c r="Q31" s="5">
        <v>6.8166666666666664</v>
      </c>
      <c r="R31" s="4">
        <v>27</v>
      </c>
      <c r="S31" s="5">
        <v>6.921875</v>
      </c>
    </row>
    <row r="32" spans="1:41" ht="15" customHeight="1">
      <c r="A32" s="19">
        <v>7</v>
      </c>
      <c r="B32" s="20" t="s">
        <v>228</v>
      </c>
      <c r="C32" s="20"/>
      <c r="D32" s="21">
        <f>AVERAGE(O32,AC32,AE32,AG32,AI32,AK32,AM32,AO32)</f>
        <v>5.0608294930875575</v>
      </c>
      <c r="E32" s="22">
        <f>SUM(N32,AB32,AD32,AF32,AH32,AJ32,AL32,AN32)</f>
        <v>48</v>
      </c>
      <c r="F32" s="23"/>
      <c r="H32" s="70"/>
      <c r="I32" s="58"/>
      <c r="J32" s="24"/>
      <c r="K32" s="25"/>
      <c r="N32" s="4">
        <v>21</v>
      </c>
      <c r="O32" s="5">
        <v>5.0571428571428569</v>
      </c>
      <c r="AB32" s="66">
        <v>27</v>
      </c>
      <c r="AC32" s="5">
        <v>5.064516129032258</v>
      </c>
    </row>
    <row r="33" spans="1:41" ht="15" customHeight="1">
      <c r="A33" s="19">
        <v>8</v>
      </c>
      <c r="B33" s="20" t="s">
        <v>349</v>
      </c>
      <c r="C33" s="20"/>
      <c r="D33" s="21">
        <f>AVERAGE(AA33,AC33,AE33,AG33,AI33,AK33,AM33,AO33)</f>
        <v>7.0892857142857144</v>
      </c>
      <c r="E33" s="22">
        <f>SUM(Z33,AB33,AD33,AF33,AH33,AJ33,AL33,AN33)</f>
        <v>27</v>
      </c>
      <c r="F33" s="23"/>
      <c r="H33" s="70"/>
      <c r="I33" s="58"/>
      <c r="J33" s="24"/>
      <c r="K33" s="25"/>
      <c r="Z33" s="4">
        <v>27</v>
      </c>
      <c r="AA33" s="5">
        <v>7.0892857142857144</v>
      </c>
    </row>
    <row r="34" spans="1:41" ht="15" customHeight="1">
      <c r="A34" s="19">
        <v>9</v>
      </c>
      <c r="B34" s="20" t="s">
        <v>233</v>
      </c>
      <c r="C34" s="20"/>
      <c r="D34" s="21">
        <f>AVERAGE(Q34,U34,W34,Y34,AA34,AC34,AE34,AG34,AI34,AK34,AM34,AO34)</f>
        <v>3.7</v>
      </c>
      <c r="E34" s="22">
        <f>SUM(P34,T34,V34,X34,Z34,AB34,AD34,AF34,AH34,AJ34,AL34,AN34)</f>
        <v>15</v>
      </c>
      <c r="F34" s="23"/>
      <c r="H34" s="70"/>
      <c r="I34" s="58"/>
      <c r="J34" s="24"/>
      <c r="K34" s="25"/>
      <c r="P34" s="66">
        <v>15</v>
      </c>
      <c r="Q34" s="5">
        <v>3.7</v>
      </c>
    </row>
    <row r="35" spans="1:41" ht="15" customHeight="1">
      <c r="A35" s="19"/>
      <c r="B35" s="20"/>
      <c r="C35" s="20"/>
      <c r="D35" s="21">
        <f>AVERAGE(G35,I35,K35,M35,O35,Q35,S35,U35,W35,Y35,AA35,AC35,AE35,AG35,AI35,AK35,AM35,AO35)</f>
        <v>0</v>
      </c>
      <c r="E35" s="22">
        <f>SUM(F35,H35,J35,L35,N35,P35,R35,T35,V35,X35,Z35,AB35,AD35,AF35,AH35,AJ35,AL35,AN35)</f>
        <v>0</v>
      </c>
      <c r="F35" s="23"/>
      <c r="G35" s="5">
        <v>0</v>
      </c>
      <c r="H35" s="70"/>
      <c r="I35" s="58"/>
      <c r="J35" s="24"/>
      <c r="K35" s="25"/>
    </row>
    <row r="36" spans="1:41" s="7" customFormat="1" ht="15" customHeight="1" thickBot="1">
      <c r="A36" s="34"/>
      <c r="B36" s="35"/>
      <c r="C36" s="35"/>
      <c r="D36" s="36"/>
      <c r="E36" s="35"/>
      <c r="F36" s="37"/>
      <c r="G36" s="60"/>
      <c r="H36" s="72"/>
      <c r="I36" s="60"/>
      <c r="J36" s="38"/>
      <c r="K36" s="39"/>
      <c r="L36" s="68"/>
      <c r="M36" s="10"/>
      <c r="N36" s="9"/>
      <c r="O36" s="10"/>
      <c r="P36" s="68"/>
      <c r="Q36" s="10"/>
      <c r="R36" s="9"/>
      <c r="S36" s="10"/>
      <c r="T36" s="68"/>
      <c r="U36" s="10"/>
      <c r="V36" s="9"/>
      <c r="W36" s="10"/>
      <c r="X36" s="68"/>
      <c r="Y36" s="10"/>
      <c r="Z36" s="9"/>
      <c r="AA36" s="10"/>
      <c r="AB36" s="68"/>
      <c r="AC36" s="10"/>
      <c r="AD36" s="9"/>
      <c r="AE36" s="10"/>
      <c r="AF36" s="68"/>
      <c r="AG36" s="10"/>
      <c r="AH36" s="9"/>
      <c r="AI36" s="10"/>
      <c r="AJ36" s="68"/>
      <c r="AK36" s="10"/>
      <c r="AL36" s="9"/>
      <c r="AM36" s="10"/>
      <c r="AN36" s="68"/>
      <c r="AO36" s="83"/>
    </row>
    <row r="37" spans="1:41" ht="15" customHeight="1" thickTop="1">
      <c r="A37" s="19">
        <v>1</v>
      </c>
      <c r="B37" s="20" t="s">
        <v>21</v>
      </c>
      <c r="C37" s="20"/>
      <c r="D37" s="21">
        <f>AVERAGE(G37,K37,S37,W37,AE37)</f>
        <v>7.679214285714286</v>
      </c>
      <c r="E37" s="22">
        <f>SUM(F37,J37,R37,V37,AD37)</f>
        <v>150</v>
      </c>
      <c r="F37" s="23">
        <v>30</v>
      </c>
      <c r="G37" s="58">
        <v>7.53</v>
      </c>
      <c r="H37" s="70">
        <v>27</v>
      </c>
      <c r="I37" s="58">
        <v>7.6833333333333336</v>
      </c>
      <c r="J37" s="24">
        <v>30</v>
      </c>
      <c r="K37" s="25">
        <v>7.875</v>
      </c>
      <c r="L37" s="66">
        <v>21</v>
      </c>
      <c r="M37" s="5">
        <v>6.4833333333333334</v>
      </c>
      <c r="P37" s="66">
        <v>24</v>
      </c>
      <c r="Q37" s="5">
        <v>8.1333333333333329</v>
      </c>
      <c r="R37" s="4">
        <v>30</v>
      </c>
      <c r="S37" s="5">
        <v>7.9375</v>
      </c>
      <c r="T37" s="66">
        <v>27</v>
      </c>
      <c r="U37" s="5">
        <v>7.6166666666666663</v>
      </c>
      <c r="V37" s="4">
        <v>30</v>
      </c>
      <c r="W37" s="5">
        <v>7.6785714285714288</v>
      </c>
      <c r="Z37" s="4">
        <v>27</v>
      </c>
      <c r="AA37" s="5">
        <v>8.1607142857142865</v>
      </c>
      <c r="AB37" s="66">
        <v>27</v>
      </c>
      <c r="AC37" s="5">
        <v>6.854838709677419</v>
      </c>
      <c r="AD37" s="4">
        <v>30</v>
      </c>
      <c r="AE37" s="5">
        <v>7.375</v>
      </c>
      <c r="AF37" s="66">
        <v>27</v>
      </c>
      <c r="AG37" s="5">
        <v>6.919354838709677</v>
      </c>
    </row>
    <row r="38" spans="1:41" ht="15" customHeight="1">
      <c r="A38" s="19">
        <v>2</v>
      </c>
      <c r="B38" s="20" t="s">
        <v>253</v>
      </c>
      <c r="C38" s="20"/>
      <c r="D38" s="21">
        <f>AVERAGE(Q38,S38,U38,AA38,AE38)</f>
        <v>8.0207142857142859</v>
      </c>
      <c r="E38" s="22">
        <f>SUM(P38,R38,T38,Z38,AD38)</f>
        <v>144</v>
      </c>
      <c r="F38" s="23"/>
      <c r="G38" s="58"/>
      <c r="H38" s="70"/>
      <c r="I38" s="58"/>
      <c r="J38" s="24"/>
      <c r="K38" s="25"/>
      <c r="P38" s="66">
        <v>30</v>
      </c>
      <c r="Q38" s="5">
        <v>8.3166666666666664</v>
      </c>
      <c r="R38" s="4">
        <v>27</v>
      </c>
      <c r="S38" s="5">
        <v>7.875</v>
      </c>
      <c r="T38" s="66">
        <v>30</v>
      </c>
      <c r="U38" s="5">
        <v>8.2333333333333325</v>
      </c>
      <c r="Z38" s="4">
        <v>30</v>
      </c>
      <c r="AA38" s="5">
        <v>8.4642857142857135</v>
      </c>
      <c r="AB38" s="66">
        <v>9</v>
      </c>
      <c r="AC38" s="5">
        <v>6.209677419354839</v>
      </c>
      <c r="AD38" s="4">
        <v>27</v>
      </c>
      <c r="AE38" s="5">
        <v>7.2142857142857144</v>
      </c>
    </row>
    <row r="39" spans="1:41" ht="15" customHeight="1">
      <c r="A39" s="19">
        <v>3</v>
      </c>
      <c r="B39" s="20" t="s">
        <v>80</v>
      </c>
      <c r="C39" s="20"/>
      <c r="D39" s="21">
        <f>AVERAGE(K39,Q39,Y39,AC39,AG39)</f>
        <v>7.5758630952380956</v>
      </c>
      <c r="E39" s="22">
        <f>SUM(J39,P39,X39,AB39,AF39)</f>
        <v>135</v>
      </c>
      <c r="F39" s="23"/>
      <c r="G39" s="58"/>
      <c r="H39" s="70">
        <v>18</v>
      </c>
      <c r="I39" s="58">
        <v>6.7666666666666666</v>
      </c>
      <c r="J39" s="24">
        <v>27</v>
      </c>
      <c r="K39" s="25">
        <v>7.828125</v>
      </c>
      <c r="P39" s="66">
        <v>21</v>
      </c>
      <c r="Q39" s="5">
        <v>8.0333333333333332</v>
      </c>
      <c r="X39" s="66">
        <v>27</v>
      </c>
      <c r="Y39" s="5">
        <v>8.0178571428571423</v>
      </c>
      <c r="AB39" s="66">
        <v>30</v>
      </c>
      <c r="AC39" s="5">
        <v>7.064516129032258</v>
      </c>
      <c r="AF39" s="66">
        <v>30</v>
      </c>
      <c r="AG39" s="5">
        <v>6.935483870967742</v>
      </c>
    </row>
    <row r="40" spans="1:41" ht="15" customHeight="1">
      <c r="A40" s="19">
        <v>4</v>
      </c>
      <c r="B40" s="20" t="s">
        <v>20</v>
      </c>
      <c r="C40" s="20"/>
      <c r="D40" s="21">
        <f>AVERAGE(G40,I40,S40,W40,AC40,AE40,AG40,AI40,AK40,AM40,AO40)</f>
        <v>6.9521144393241157</v>
      </c>
      <c r="E40" s="22">
        <f>SUM(F40,H40,R40,V40,AB40,AD40,AF40,AH40,AJ40,AL40,AN40)</f>
        <v>111</v>
      </c>
      <c r="F40" s="23">
        <v>24</v>
      </c>
      <c r="G40" s="58">
        <v>7.37</v>
      </c>
      <c r="H40" s="70">
        <v>21</v>
      </c>
      <c r="I40" s="58">
        <v>6.8666666666666663</v>
      </c>
      <c r="J40" s="24"/>
      <c r="K40" s="25"/>
      <c r="L40" s="66">
        <v>0</v>
      </c>
      <c r="M40" s="5">
        <v>5.6</v>
      </c>
      <c r="N40" s="4">
        <v>9</v>
      </c>
      <c r="O40" s="5">
        <v>6.6</v>
      </c>
      <c r="P40" s="66">
        <v>12</v>
      </c>
      <c r="Q40" s="5">
        <v>7.5333333333333332</v>
      </c>
      <c r="R40" s="4">
        <v>18</v>
      </c>
      <c r="S40" s="5">
        <v>6.9375</v>
      </c>
      <c r="T40" s="66">
        <v>6</v>
      </c>
      <c r="U40" s="5">
        <v>6.6</v>
      </c>
      <c r="V40" s="4">
        <v>24</v>
      </c>
      <c r="W40" s="5">
        <v>6.8928571428571432</v>
      </c>
      <c r="AB40" s="66">
        <v>24</v>
      </c>
      <c r="AC40" s="5">
        <v>6.693548387096774</v>
      </c>
    </row>
    <row r="41" spans="1:41" ht="15" customHeight="1">
      <c r="A41" s="19">
        <v>5</v>
      </c>
      <c r="B41" s="20" t="s">
        <v>131</v>
      </c>
      <c r="C41" s="20"/>
      <c r="D41" s="21">
        <f>AVERAGE(K41,S41,U41,AC41,AE41,AG41,AI41,AK41,AM41,AO41)</f>
        <v>6.9542809139784953</v>
      </c>
      <c r="E41" s="22">
        <f>SUM(J41,R41,T41,AB41,AD41,AF41,AH41,AJ41,AL41,AN41)</f>
        <v>105</v>
      </c>
      <c r="F41" s="23"/>
      <c r="G41" s="58"/>
      <c r="H41" s="70"/>
      <c r="I41" s="58"/>
      <c r="J41" s="24">
        <v>18</v>
      </c>
      <c r="K41" s="25">
        <v>7.125</v>
      </c>
      <c r="L41" s="66">
        <v>15</v>
      </c>
      <c r="M41" s="5">
        <v>6.3166666666666664</v>
      </c>
      <c r="N41" s="4">
        <v>12</v>
      </c>
      <c r="O41" s="5">
        <v>6.6714285714285717</v>
      </c>
      <c r="P41" s="66">
        <v>6</v>
      </c>
      <c r="Q41" s="5">
        <v>6.916666666666667</v>
      </c>
      <c r="R41" s="4">
        <v>24</v>
      </c>
      <c r="S41" s="5">
        <v>7.328125</v>
      </c>
      <c r="T41" s="66">
        <v>24</v>
      </c>
      <c r="U41" s="5">
        <v>7.6166666666666663</v>
      </c>
      <c r="X41" s="66">
        <v>15</v>
      </c>
      <c r="Y41" s="5">
        <v>7.1071428571428568</v>
      </c>
      <c r="AB41" s="66">
        <v>18</v>
      </c>
      <c r="AC41" s="5">
        <v>6.4516129032258061</v>
      </c>
      <c r="AD41" s="4">
        <v>21</v>
      </c>
      <c r="AE41" s="5">
        <v>6.25</v>
      </c>
    </row>
    <row r="42" spans="1:41" ht="15" customHeight="1">
      <c r="A42" s="19">
        <v>6</v>
      </c>
      <c r="B42" s="20" t="s">
        <v>133</v>
      </c>
      <c r="C42" s="20"/>
      <c r="D42" s="21">
        <f>AVERAGE(M42,S42,W42,Y42,AE42,AG42,AI42,AK42,AM42,AO42)</f>
        <v>6.7116071428571429</v>
      </c>
      <c r="E42" s="22">
        <f>SUM(L42,R42,V42,X42,AD42,AF42,AH42,AJ42,AL42,AN42)</f>
        <v>99</v>
      </c>
      <c r="F42" s="23"/>
      <c r="G42" s="58"/>
      <c r="H42" s="70"/>
      <c r="I42" s="58"/>
      <c r="J42" s="24">
        <v>12</v>
      </c>
      <c r="K42" s="25">
        <v>6.84375</v>
      </c>
      <c r="L42" s="66">
        <v>24</v>
      </c>
      <c r="M42" s="5">
        <v>6.75</v>
      </c>
      <c r="N42" s="4">
        <v>0</v>
      </c>
      <c r="O42" s="5">
        <v>6.2</v>
      </c>
      <c r="P42" s="66">
        <v>3</v>
      </c>
      <c r="Q42" s="5">
        <v>6.9</v>
      </c>
      <c r="R42" s="4">
        <v>15</v>
      </c>
      <c r="S42" s="5">
        <v>6.84375</v>
      </c>
      <c r="V42" s="4">
        <v>18</v>
      </c>
      <c r="W42" s="5">
        <v>6.0357142857142856</v>
      </c>
      <c r="X42" s="66">
        <v>24</v>
      </c>
      <c r="Y42" s="5">
        <v>7.6785714285714288</v>
      </c>
      <c r="Z42" s="4">
        <v>15</v>
      </c>
      <c r="AA42" s="5">
        <v>6.6071428571428568</v>
      </c>
      <c r="AB42" s="66">
        <v>12</v>
      </c>
      <c r="AC42" s="5">
        <v>6.32258064516129</v>
      </c>
      <c r="AD42" s="4">
        <v>18</v>
      </c>
      <c r="AE42" s="5">
        <v>6.25</v>
      </c>
    </row>
    <row r="43" spans="1:41" ht="15" customHeight="1">
      <c r="A43" s="19">
        <v>7</v>
      </c>
      <c r="B43" s="20" t="s">
        <v>135</v>
      </c>
      <c r="C43" s="20"/>
      <c r="D43" s="21">
        <f>AVERAGE(K43,M43,O43,U43,AA43,AC43,AE43,AG43,AI43,AK43,AM43,AO43)</f>
        <v>7.1439285714285718</v>
      </c>
      <c r="E43" s="22">
        <f>SUM(J43,L43,N43,T43,Z43,AB43,AD43,AF43,AH43,AJ43,AL43,AN43)</f>
        <v>93</v>
      </c>
      <c r="F43" s="23"/>
      <c r="G43" s="58"/>
      <c r="H43" s="70"/>
      <c r="I43" s="58"/>
      <c r="J43" s="24">
        <v>6</v>
      </c>
      <c r="K43" s="25">
        <v>6.4375</v>
      </c>
      <c r="L43" s="66">
        <v>27</v>
      </c>
      <c r="M43" s="5">
        <v>6.833333333333333</v>
      </c>
      <c r="N43" s="4">
        <v>15</v>
      </c>
      <c r="O43" s="5">
        <v>6.9</v>
      </c>
      <c r="T43" s="66">
        <v>21</v>
      </c>
      <c r="U43" s="5">
        <v>7.5666666666666664</v>
      </c>
      <c r="Z43" s="4">
        <v>24</v>
      </c>
      <c r="AA43" s="5">
        <v>7.9821428571428568</v>
      </c>
    </row>
    <row r="44" spans="1:41" ht="15" customHeight="1">
      <c r="A44" s="19">
        <v>8</v>
      </c>
      <c r="B44" s="20" t="s">
        <v>255</v>
      </c>
      <c r="C44" s="20"/>
      <c r="D44" s="21">
        <f>AVERAGE(S44,U44,Y44,AA44,AC44,AE44,AG44,AI44,AK44,AM44,AO44)</f>
        <v>7.081471774193548</v>
      </c>
      <c r="E44" s="22">
        <f>SUM(R44,T44,X44,Z44,AB44,AD44,AF44,AH44,AJ44,AL44,AN44)</f>
        <v>93</v>
      </c>
      <c r="F44" s="23"/>
      <c r="G44" s="58"/>
      <c r="H44" s="70"/>
      <c r="I44" s="58"/>
      <c r="J44" s="24"/>
      <c r="K44" s="25"/>
      <c r="P44" s="66">
        <v>9</v>
      </c>
      <c r="Q44" s="5">
        <v>7.333333333333333</v>
      </c>
      <c r="R44" s="4">
        <v>21</v>
      </c>
      <c r="S44" s="5">
        <v>7.171875</v>
      </c>
      <c r="T44" s="66">
        <v>15</v>
      </c>
      <c r="U44" s="5">
        <v>7.3</v>
      </c>
      <c r="X44" s="66">
        <v>21</v>
      </c>
      <c r="Y44" s="5">
        <v>7.1785714285714288</v>
      </c>
      <c r="Z44" s="4">
        <v>21</v>
      </c>
      <c r="AA44" s="5">
        <v>7.3214285714285712</v>
      </c>
      <c r="AB44" s="66">
        <v>15</v>
      </c>
      <c r="AC44" s="5">
        <v>6.435483870967742</v>
      </c>
    </row>
    <row r="45" spans="1:41" ht="15" customHeight="1">
      <c r="A45" s="19">
        <v>9</v>
      </c>
      <c r="B45" s="20" t="s">
        <v>28</v>
      </c>
      <c r="C45" s="20"/>
      <c r="D45" s="21">
        <f>AVERAGE(G45,I45,U45,W45,Y45,AE45,AG45,AI45,AK45,AM45,AO45)</f>
        <v>6.7690952380952378</v>
      </c>
      <c r="E45" s="22">
        <f>SUM(F45,H45,T45,V45,X45,AD45,AF45,AH45,AJ45,AL45,AN45)</f>
        <v>90</v>
      </c>
      <c r="F45" s="23">
        <v>21</v>
      </c>
      <c r="G45" s="58">
        <v>6.23</v>
      </c>
      <c r="H45" s="70">
        <v>24</v>
      </c>
      <c r="I45" s="58">
        <v>7.2166666666666668</v>
      </c>
      <c r="J45" s="24">
        <v>3</v>
      </c>
      <c r="K45" s="25">
        <v>5.671875</v>
      </c>
      <c r="L45" s="66">
        <v>0</v>
      </c>
      <c r="M45" s="5">
        <v>5.2</v>
      </c>
      <c r="N45" s="4">
        <v>0</v>
      </c>
      <c r="O45" s="5">
        <v>5.6857142857142859</v>
      </c>
      <c r="P45" s="66">
        <v>0</v>
      </c>
      <c r="Q45" s="5">
        <v>5.85</v>
      </c>
      <c r="R45" s="4">
        <v>12</v>
      </c>
      <c r="S45" s="5">
        <v>6.390625</v>
      </c>
      <c r="T45" s="66">
        <v>18</v>
      </c>
      <c r="U45" s="5">
        <v>7.416666666666667</v>
      </c>
      <c r="V45" s="4">
        <v>15</v>
      </c>
      <c r="W45" s="5">
        <v>5.9107142857142856</v>
      </c>
      <c r="X45" s="66">
        <v>12</v>
      </c>
      <c r="Y45" s="5">
        <v>7.0714285714285712</v>
      </c>
      <c r="AB45" s="66">
        <v>3</v>
      </c>
      <c r="AC45" s="5">
        <v>5.725806451612903</v>
      </c>
    </row>
    <row r="46" spans="1:41" ht="15" customHeight="1">
      <c r="A46" s="19">
        <v>10</v>
      </c>
      <c r="B46" s="20" t="s">
        <v>79</v>
      </c>
      <c r="C46" s="20"/>
      <c r="D46" s="21">
        <f>AVERAGE(I46,O46,Q46,U46,W46,Y46,AA46,AC46,AE46,AG46,AI46,AK46,AM46,AO46)</f>
        <v>8.4658730158730169</v>
      </c>
      <c r="E46" s="22">
        <f>SUM(H46,N46,P46,T46,V46,X46,Z46,AB46,AD46,AF46,AH46,AJ46,AL46,AN46)</f>
        <v>87</v>
      </c>
      <c r="F46" s="23"/>
      <c r="G46" s="58"/>
      <c r="H46" s="70">
        <v>30</v>
      </c>
      <c r="I46" s="58">
        <v>8.3833333333333329</v>
      </c>
      <c r="J46" s="24"/>
      <c r="K46" s="25"/>
      <c r="N46" s="4">
        <v>30</v>
      </c>
      <c r="O46" s="5">
        <v>8.8142857142857149</v>
      </c>
      <c r="P46" s="66">
        <v>27</v>
      </c>
      <c r="Q46" s="5">
        <v>8.1999999999999993</v>
      </c>
    </row>
    <row r="47" spans="1:41" ht="15" customHeight="1">
      <c r="A47" s="19">
        <v>11</v>
      </c>
      <c r="B47" s="20" t="s">
        <v>22</v>
      </c>
      <c r="C47" s="20"/>
      <c r="D47" s="21">
        <f>AVERAGE(G47,O47,Q47,AC47,AE47,AG47,AI47,AK47,AM47,AO47)</f>
        <v>7.2484178187403989</v>
      </c>
      <c r="E47" s="22">
        <f>SUM(F47,N47,P47,AB47,AD47,AF47,AH47,AJ47,AL47,AN47)</f>
        <v>84</v>
      </c>
      <c r="F47" s="23">
        <v>27</v>
      </c>
      <c r="G47" s="58">
        <v>7.53</v>
      </c>
      <c r="H47" s="70"/>
      <c r="I47" s="58"/>
      <c r="J47" s="24"/>
      <c r="K47" s="25"/>
      <c r="N47" s="4">
        <v>21</v>
      </c>
      <c r="O47" s="5">
        <v>7.1857142857142859</v>
      </c>
      <c r="P47" s="66">
        <v>15</v>
      </c>
      <c r="Q47" s="5">
        <v>7.6166666666666663</v>
      </c>
      <c r="AB47" s="66">
        <v>21</v>
      </c>
      <c r="AC47" s="5">
        <v>6.661290322580645</v>
      </c>
    </row>
    <row r="48" spans="1:41" ht="15" customHeight="1">
      <c r="A48" s="19">
        <v>12</v>
      </c>
      <c r="B48" s="20" t="s">
        <v>129</v>
      </c>
      <c r="C48" s="20"/>
      <c r="D48" s="21">
        <f>AVERAGE(K48,M48,O48,Y48,AA48,AC48,AE48,AG48,AI48,AK48,AM48,AO48)</f>
        <v>7.2290550595238097</v>
      </c>
      <c r="E48" s="22">
        <f>SUM(J48,L48,N48,X48,Z48,AB48,AD48,AF48,AH48,AJ48,AL48,AN48)</f>
        <v>84</v>
      </c>
      <c r="F48" s="23"/>
      <c r="G48" s="58"/>
      <c r="H48" s="70"/>
      <c r="I48" s="58"/>
      <c r="J48" s="24">
        <v>24</v>
      </c>
      <c r="K48" s="25">
        <v>7.453125</v>
      </c>
      <c r="L48" s="66">
        <v>12</v>
      </c>
      <c r="M48" s="5">
        <v>6.2666666666666666</v>
      </c>
      <c r="N48" s="4">
        <v>18</v>
      </c>
      <c r="O48" s="5">
        <v>6.9285714285714288</v>
      </c>
      <c r="X48" s="66">
        <v>30</v>
      </c>
      <c r="Y48" s="5">
        <v>8.2678571428571423</v>
      </c>
    </row>
    <row r="49" spans="1:31" ht="15" customHeight="1">
      <c r="A49" s="19">
        <v>13</v>
      </c>
      <c r="B49" s="20" t="s">
        <v>130</v>
      </c>
      <c r="C49" s="20"/>
      <c r="D49" s="21">
        <f>AVERAGE(K49,O49,S49,Y49,AA49,AC49,AE49,AG49,AI49,AK49,AM49,AO49)</f>
        <v>6.7475892857142856</v>
      </c>
      <c r="E49" s="22">
        <f>SUM(J49,N49,R49,X49,Z49,AB49,AD49,AF49,AH49,AJ49,AL49,AN49)</f>
        <v>69</v>
      </c>
      <c r="F49" s="23"/>
      <c r="G49" s="58"/>
      <c r="H49" s="70"/>
      <c r="I49" s="58"/>
      <c r="J49" s="24">
        <v>21</v>
      </c>
      <c r="K49" s="25">
        <v>7.203125</v>
      </c>
      <c r="L49" s="66">
        <v>3</v>
      </c>
      <c r="M49" s="5">
        <v>5.95</v>
      </c>
      <c r="N49" s="4">
        <v>3</v>
      </c>
      <c r="O49" s="5">
        <v>6.5571428571428569</v>
      </c>
      <c r="P49" s="66">
        <v>0</v>
      </c>
      <c r="Q49" s="5">
        <v>6.8833333333333337</v>
      </c>
      <c r="R49" s="4">
        <v>9</v>
      </c>
      <c r="S49" s="5">
        <v>6.15625</v>
      </c>
      <c r="X49" s="66">
        <v>18</v>
      </c>
      <c r="Y49" s="5">
        <v>7.1607142857142856</v>
      </c>
      <c r="Z49" s="4">
        <v>18</v>
      </c>
      <c r="AA49" s="5">
        <v>6.6607142857142856</v>
      </c>
    </row>
    <row r="50" spans="1:31" ht="15" customHeight="1">
      <c r="A50" s="19">
        <v>14</v>
      </c>
      <c r="B50" s="20" t="s">
        <v>81</v>
      </c>
      <c r="C50" s="20"/>
      <c r="D50" s="21">
        <f>AVERAGE(I50,M50,U50,W50,Y50,AE50,AG50,AI50,AK50,AM50,AO50)</f>
        <v>6.1347619047619046</v>
      </c>
      <c r="E50" s="22">
        <f>SUM(H50,L50,T50,V50,X50,AD50,AF50,AH50,AJ50,AL50,AN50)</f>
        <v>66</v>
      </c>
      <c r="F50" s="23"/>
      <c r="G50" s="58"/>
      <c r="H50" s="70">
        <v>15</v>
      </c>
      <c r="I50" s="58">
        <v>5.3</v>
      </c>
      <c r="J50" s="24"/>
      <c r="K50" s="25"/>
      <c r="L50" s="66">
        <v>18</v>
      </c>
      <c r="M50" s="5">
        <v>6.4333333333333336</v>
      </c>
      <c r="N50" s="4">
        <v>6</v>
      </c>
      <c r="O50" s="5">
        <v>6.5714285714285712</v>
      </c>
      <c r="T50" s="66">
        <v>12</v>
      </c>
      <c r="U50" s="5">
        <v>7.083333333333333</v>
      </c>
      <c r="V50" s="4">
        <v>12</v>
      </c>
      <c r="W50" s="5">
        <v>5.7678571428571432</v>
      </c>
      <c r="X50" s="66">
        <v>9</v>
      </c>
      <c r="Y50" s="5">
        <v>6.0892857142857144</v>
      </c>
      <c r="AB50" s="66">
        <v>6</v>
      </c>
      <c r="AC50" s="5">
        <v>5.887096774193548</v>
      </c>
    </row>
    <row r="51" spans="1:31" ht="15" customHeight="1">
      <c r="A51" s="19">
        <v>15</v>
      </c>
      <c r="B51" s="20" t="s">
        <v>187</v>
      </c>
      <c r="C51" s="20"/>
      <c r="D51" s="21">
        <f>AVERAGE(M51,O51,W51,Y51,AA51,AC51,AE51,AG51,AI51,AK51,AM51,AO51)</f>
        <v>6.5654761904761898</v>
      </c>
      <c r="E51" s="22">
        <f>SUM(L51,N51,V51,X51,Z51,AB51,AD51,AF51,AH51,AJ51,AL51,AN51)</f>
        <v>54</v>
      </c>
      <c r="F51" s="23"/>
      <c r="G51" s="58"/>
      <c r="H51" s="70"/>
      <c r="I51" s="58"/>
      <c r="J51" s="24"/>
      <c r="K51" s="25"/>
      <c r="L51" s="66">
        <v>6</v>
      </c>
      <c r="M51" s="5">
        <v>6.1</v>
      </c>
      <c r="N51" s="4">
        <v>27</v>
      </c>
      <c r="O51" s="5">
        <v>7.4714285714285715</v>
      </c>
      <c r="V51" s="4">
        <v>21</v>
      </c>
      <c r="W51" s="5">
        <v>6.125</v>
      </c>
    </row>
    <row r="52" spans="1:31" ht="15" customHeight="1">
      <c r="A52" s="19">
        <v>16</v>
      </c>
      <c r="B52" s="20" t="s">
        <v>132</v>
      </c>
      <c r="C52" s="20"/>
      <c r="D52" s="21">
        <f>AVERAGE(K52,AE52,AG52,AI52,AK52,AM52,AO52)</f>
        <v>6.6529017857142856</v>
      </c>
      <c r="E52" s="22">
        <f>SUM(J52,AD52,AF52,AH52,AJ52,AL52,AN52)</f>
        <v>39</v>
      </c>
      <c r="F52" s="23"/>
      <c r="G52" s="58"/>
      <c r="H52" s="70"/>
      <c r="I52" s="58"/>
      <c r="J52" s="24">
        <v>15</v>
      </c>
      <c r="K52" s="25">
        <v>6.859375</v>
      </c>
      <c r="AD52" s="4">
        <v>24</v>
      </c>
      <c r="AE52" s="5">
        <v>6.4464285714285712</v>
      </c>
    </row>
    <row r="53" spans="1:31" ht="15" customHeight="1">
      <c r="A53" s="19">
        <v>17</v>
      </c>
      <c r="B53" s="20" t="s">
        <v>227</v>
      </c>
      <c r="C53" s="20"/>
      <c r="D53" s="21">
        <f>AVERAGE(O53,U53,W53,Y53,AA53,AC53,AE53,AG53,AI53,AK53,AM53,AO53)</f>
        <v>7.0369047619047613</v>
      </c>
      <c r="E53" s="22">
        <f>SUM(N53,T53,V53,X53,Z53,AB53,AD53,AF53,AH53,AJ53,AL53,AN53)</f>
        <v>33</v>
      </c>
      <c r="F53" s="23"/>
      <c r="G53" s="58"/>
      <c r="H53" s="70"/>
      <c r="I53" s="58"/>
      <c r="J53" s="24"/>
      <c r="K53" s="25"/>
      <c r="N53" s="4">
        <v>24</v>
      </c>
      <c r="O53" s="5">
        <v>7.3571428571428568</v>
      </c>
      <c r="T53" s="66">
        <v>9</v>
      </c>
      <c r="U53" s="5">
        <v>6.7166666666666668</v>
      </c>
    </row>
    <row r="54" spans="1:31" ht="15" customHeight="1">
      <c r="A54" s="19">
        <v>18</v>
      </c>
      <c r="B54" s="20" t="s">
        <v>186</v>
      </c>
      <c r="C54" s="20"/>
      <c r="D54" s="21">
        <f>AVERAGE(M54,U54,W54,Y54,AA54,AC54,AE54,AG54,AI54,AK54,AM54,AO54)</f>
        <v>7.9</v>
      </c>
      <c r="E54" s="22">
        <f>SUM(L54,T54,V54,X54,Z54,AB54,AD54,AF54,AH54,AJ54,AL54,AN54)</f>
        <v>30</v>
      </c>
      <c r="F54" s="23"/>
      <c r="G54" s="58"/>
      <c r="H54" s="70"/>
      <c r="I54" s="58"/>
      <c r="J54" s="24"/>
      <c r="K54" s="25"/>
      <c r="L54" s="66">
        <v>30</v>
      </c>
      <c r="M54" s="5">
        <v>7.9</v>
      </c>
    </row>
    <row r="55" spans="1:31" ht="15" customHeight="1">
      <c r="A55" s="19">
        <v>19</v>
      </c>
      <c r="B55" s="20" t="s">
        <v>308</v>
      </c>
      <c r="C55" s="20"/>
      <c r="D55" s="21">
        <f>AVERAGE(W55,Y55,AA55,AC55,AE55,AG55,AI55,AK55,AM55,AO55)</f>
        <v>7.4464285714285712</v>
      </c>
      <c r="E55" s="22">
        <f>SUM(V55,X55,Z55,AB55,AD55,AF55,AH55,AJ55,AL55,AN55)</f>
        <v>27</v>
      </c>
      <c r="F55" s="23"/>
      <c r="G55" s="58"/>
      <c r="H55" s="70"/>
      <c r="I55" s="58"/>
      <c r="J55" s="24"/>
      <c r="K55" s="25"/>
      <c r="V55" s="4">
        <v>27</v>
      </c>
      <c r="W55" s="5">
        <v>7.4464285714285712</v>
      </c>
    </row>
    <row r="56" spans="1:31" ht="15" customHeight="1">
      <c r="A56" s="19">
        <v>20</v>
      </c>
      <c r="B56" s="20" t="s">
        <v>188</v>
      </c>
      <c r="C56" s="20"/>
      <c r="D56" s="21">
        <f>AVERAGE(S56,W56,Y56,AC56,AE56,AG56,AI56,AK56,AM56,AO56)</f>
        <v>5.2146313364055299</v>
      </c>
      <c r="E56" s="22">
        <f>SUM(R56,V56,X56,AB56,AD56,AF56,AH56,AJ56,AL56,AN56)</f>
        <v>27</v>
      </c>
      <c r="F56" s="23"/>
      <c r="G56" s="58"/>
      <c r="H56" s="70"/>
      <c r="I56" s="58"/>
      <c r="J56" s="24"/>
      <c r="K56" s="25"/>
      <c r="L56" s="66">
        <v>0</v>
      </c>
      <c r="M56" s="5">
        <v>5.1166666666666663</v>
      </c>
      <c r="N56" s="4">
        <v>0</v>
      </c>
      <c r="O56" s="5">
        <v>4.7571428571428571</v>
      </c>
      <c r="P56" s="66">
        <v>0</v>
      </c>
      <c r="Q56" s="5">
        <v>5.333333333333333</v>
      </c>
      <c r="R56" s="4">
        <v>6</v>
      </c>
      <c r="S56" s="5">
        <v>4.75</v>
      </c>
      <c r="V56" s="4">
        <v>9</v>
      </c>
      <c r="W56" s="5">
        <v>5.6964285714285712</v>
      </c>
      <c r="X56" s="66">
        <v>3</v>
      </c>
      <c r="Y56" s="5">
        <v>5.3928571428571432</v>
      </c>
      <c r="AB56" s="66">
        <v>0</v>
      </c>
      <c r="AC56" s="5">
        <v>5.4838709677419351</v>
      </c>
      <c r="AD56" s="4">
        <v>9</v>
      </c>
      <c r="AE56" s="5">
        <v>4.75</v>
      </c>
    </row>
    <row r="57" spans="1:31" ht="15" customHeight="1">
      <c r="A57" s="19">
        <v>21</v>
      </c>
      <c r="B57" s="20" t="s">
        <v>254</v>
      </c>
      <c r="C57" s="20"/>
      <c r="D57" s="21">
        <f>AVERAGE(Q57,U57,W57,Y57,AA57,AC57,AE57,AG57,AI57,AK57,AM57,AO57)</f>
        <v>7.95</v>
      </c>
      <c r="E57" s="22">
        <f>SUM(P57,T57,V57,X57,Z57,AB57,AD57,AF57,AH57,AJ57,AL57,AN57)</f>
        <v>18</v>
      </c>
      <c r="F57" s="23"/>
      <c r="G57" s="58"/>
      <c r="H57" s="70"/>
      <c r="I57" s="58"/>
      <c r="J57" s="24"/>
      <c r="K57" s="25"/>
      <c r="P57" s="66">
        <v>18</v>
      </c>
      <c r="Q57" s="5">
        <v>7.95</v>
      </c>
    </row>
    <row r="58" spans="1:31" ht="15" customHeight="1">
      <c r="A58" s="19">
        <v>22</v>
      </c>
      <c r="B58" s="20" t="s">
        <v>134</v>
      </c>
      <c r="C58" s="20"/>
      <c r="D58" s="21">
        <f>AVERAGE(K58,M58,Q58,U58,W58,Y58,AA58,AC58,AE58,AG58,AI58,AK58,AM58,AO58)</f>
        <v>6.5249999999999995</v>
      </c>
      <c r="E58" s="22">
        <f>SUM(J58,L58,P58,T58,V58,X58,Z58,AB58,AD58,AF58,AH58,AJ58,AL58,AN58)</f>
        <v>18</v>
      </c>
      <c r="F58" s="23"/>
      <c r="G58" s="58"/>
      <c r="H58" s="70"/>
      <c r="I58" s="58"/>
      <c r="J58" s="24">
        <v>9</v>
      </c>
      <c r="K58" s="25">
        <v>6.625</v>
      </c>
      <c r="L58" s="66">
        <v>9</v>
      </c>
      <c r="M58" s="5">
        <v>6.25</v>
      </c>
      <c r="P58" s="66">
        <v>0</v>
      </c>
      <c r="Q58" s="5">
        <v>6.7</v>
      </c>
    </row>
    <row r="59" spans="1:31" ht="15" customHeight="1">
      <c r="A59" s="19">
        <v>23</v>
      </c>
      <c r="B59" s="20" t="s">
        <v>377</v>
      </c>
      <c r="C59" s="20"/>
      <c r="D59" s="21">
        <f>AVERAGE(AE59,AG59,AI59,AK59,AM59,AO59)</f>
        <v>4.9642857142857144</v>
      </c>
      <c r="E59" s="22">
        <f>SUM(AD59,AF59,AH59,AJ59,AL59,AN59)</f>
        <v>15</v>
      </c>
      <c r="F59" s="23"/>
      <c r="G59" s="58"/>
      <c r="H59" s="70"/>
      <c r="I59" s="58"/>
      <c r="J59" s="24"/>
      <c r="K59" s="25"/>
      <c r="AD59" s="4">
        <v>15</v>
      </c>
      <c r="AE59" s="5">
        <v>4.9642857142857144</v>
      </c>
    </row>
    <row r="60" spans="1:31" ht="15" customHeight="1">
      <c r="A60" s="19">
        <v>24</v>
      </c>
      <c r="B60" s="20" t="s">
        <v>348</v>
      </c>
      <c r="C60" s="20"/>
      <c r="D60" s="21">
        <f>AVERAGE(AA60,AC60,AE60,AG60,AI60,AK60,AM60,AO60)</f>
        <v>6.1964285714285712</v>
      </c>
      <c r="E60" s="22">
        <f>SUM(Z60,AB60,AD60,AF60,AH60,AJ60,AL60,AN60)</f>
        <v>12</v>
      </c>
      <c r="F60" s="23"/>
      <c r="G60" s="58"/>
      <c r="H60" s="70"/>
      <c r="I60" s="58"/>
      <c r="J60" s="24"/>
      <c r="K60" s="25"/>
      <c r="Z60" s="4">
        <v>12</v>
      </c>
      <c r="AA60" s="5">
        <v>6.1964285714285712</v>
      </c>
    </row>
    <row r="61" spans="1:31" ht="15" customHeight="1">
      <c r="A61" s="19">
        <v>25</v>
      </c>
      <c r="B61" s="20" t="s">
        <v>358</v>
      </c>
      <c r="C61" s="20"/>
      <c r="D61" s="21">
        <f>AVERAGE(AC61,AE61,AG61,AI61,AK61,AM61,AO61)</f>
        <v>4.7995391705069128</v>
      </c>
      <c r="E61" s="22">
        <f>SUM(AB61,AD61,AF61,AH61,AJ61,AL61,AN61)</f>
        <v>12</v>
      </c>
      <c r="F61" s="23"/>
      <c r="G61" s="58"/>
      <c r="H61" s="70"/>
      <c r="I61" s="58"/>
      <c r="J61" s="24"/>
      <c r="K61" s="25"/>
      <c r="AB61" s="66">
        <v>0</v>
      </c>
      <c r="AC61" s="5">
        <v>4.741935483870968</v>
      </c>
      <c r="AD61" s="4">
        <v>12</v>
      </c>
      <c r="AE61" s="5">
        <v>4.8571428571428568</v>
      </c>
    </row>
    <row r="62" spans="1:31" ht="15" customHeight="1">
      <c r="A62" s="19">
        <v>26</v>
      </c>
      <c r="B62" s="20" t="s">
        <v>296</v>
      </c>
      <c r="C62" s="20"/>
      <c r="D62" s="21">
        <f>AVERAGE(U62,Y62,AC62,AE62,AG62,AI62,AK62,AM62,AO62)</f>
        <v>5.3135688684075779</v>
      </c>
      <c r="E62" s="22">
        <f>SUM(T62,X62,AB62,AD62,AF62,AH62,AJ62,AL62,AN62)</f>
        <v>9</v>
      </c>
      <c r="F62" s="23"/>
      <c r="G62" s="58"/>
      <c r="H62" s="70"/>
      <c r="I62" s="58"/>
      <c r="J62" s="24"/>
      <c r="K62" s="25"/>
      <c r="T62" s="66">
        <v>3</v>
      </c>
      <c r="U62" s="5">
        <v>5.4833333333333334</v>
      </c>
      <c r="X62" s="66">
        <v>6</v>
      </c>
      <c r="Y62" s="5">
        <v>5.8928571428571432</v>
      </c>
      <c r="AB62" s="66">
        <v>0</v>
      </c>
      <c r="AC62" s="5">
        <v>4.564516129032258</v>
      </c>
    </row>
    <row r="63" spans="1:31" ht="15" customHeight="1">
      <c r="A63" s="19">
        <v>27</v>
      </c>
      <c r="B63" s="20" t="s">
        <v>357</v>
      </c>
      <c r="C63" s="20"/>
      <c r="D63" s="21">
        <f>AVERAGE(AC63,AE63,AG63,AI63,AK63,AM63,AO63)</f>
        <v>5.419354838709677</v>
      </c>
      <c r="E63" s="22">
        <f>SUM(AB63,AD63,AF63,AH63,AJ63,AL63,AN63)</f>
        <v>0</v>
      </c>
      <c r="F63" s="23"/>
      <c r="G63" s="58"/>
      <c r="H63" s="70"/>
      <c r="I63" s="58"/>
      <c r="J63" s="24"/>
      <c r="K63" s="25"/>
      <c r="AB63" s="66">
        <v>0</v>
      </c>
      <c r="AC63" s="5">
        <v>5.419354838709677</v>
      </c>
    </row>
    <row r="64" spans="1:31" ht="15" customHeight="1">
      <c r="A64" s="19">
        <v>28</v>
      </c>
      <c r="B64" s="20" t="s">
        <v>297</v>
      </c>
      <c r="C64" s="20"/>
      <c r="D64" s="21">
        <f>AVERAGE(U64,AC64,AE64,AG64,AI64,AK64,AM64,AO64)</f>
        <v>5.2384408602150536</v>
      </c>
      <c r="E64" s="22">
        <f>SUM(T64,AB64,AD64,AF64,AH64,AJ64,AL64,AN64)</f>
        <v>0</v>
      </c>
      <c r="F64" s="23"/>
      <c r="G64" s="58"/>
      <c r="H64" s="70"/>
      <c r="I64" s="58"/>
      <c r="J64" s="24"/>
      <c r="K64" s="25"/>
      <c r="T64" s="66">
        <v>0</v>
      </c>
      <c r="U64" s="5">
        <v>5.2833333333333332</v>
      </c>
      <c r="AB64" s="66">
        <v>0</v>
      </c>
      <c r="AC64" s="5">
        <v>5.193548387096774</v>
      </c>
    </row>
    <row r="65" spans="1:41" ht="15" customHeight="1">
      <c r="A65" s="19">
        <v>29</v>
      </c>
      <c r="B65" s="20" t="s">
        <v>256</v>
      </c>
      <c r="C65" s="20"/>
      <c r="D65" s="21">
        <f>AVERAGE(Q65,AC65,AE65,AG65,AI65,AK65,AM65,AO65)</f>
        <v>4.7233870967741929</v>
      </c>
      <c r="E65" s="22">
        <f>SUM(P65,AB65,AD65,AF65,AH65,AJ65,AL65,AN65)</f>
        <v>0</v>
      </c>
      <c r="F65" s="23"/>
      <c r="G65" s="58"/>
      <c r="H65" s="70"/>
      <c r="I65" s="58"/>
      <c r="J65" s="24"/>
      <c r="K65" s="25"/>
      <c r="P65" s="66">
        <v>0</v>
      </c>
      <c r="Q65" s="5">
        <v>4.3499999999999996</v>
      </c>
      <c r="AB65" s="66">
        <v>0</v>
      </c>
      <c r="AC65" s="5">
        <v>5.096774193548387</v>
      </c>
    </row>
    <row r="66" spans="1:41" ht="15" customHeight="1">
      <c r="A66" s="19">
        <v>30</v>
      </c>
      <c r="B66" s="20" t="s">
        <v>190</v>
      </c>
      <c r="C66" s="20"/>
      <c r="D66" s="21">
        <f>AVERAGE(M66,O66,Y66,AA66,AC66,AE66,AG66,AI66,AK66,AM66,AO66)</f>
        <v>4.6091269841269833</v>
      </c>
      <c r="E66" s="22">
        <f>SUM(L66,N66,X66,Z66,AB66,AD66,AF66,AH66,AJ66,AL66,AN66)</f>
        <v>0</v>
      </c>
      <c r="F66" s="23"/>
      <c r="G66" s="58"/>
      <c r="H66" s="70"/>
      <c r="I66" s="58"/>
      <c r="J66" s="24"/>
      <c r="K66" s="25"/>
      <c r="L66" s="66">
        <v>0</v>
      </c>
      <c r="M66" s="5">
        <v>3.5166666666666666</v>
      </c>
      <c r="N66" s="4">
        <v>0</v>
      </c>
      <c r="O66" s="5">
        <v>5.1142857142857139</v>
      </c>
      <c r="X66" s="66">
        <v>0</v>
      </c>
      <c r="Y66" s="5">
        <v>5.1964285714285712</v>
      </c>
    </row>
    <row r="67" spans="1:41" ht="15" customHeight="1">
      <c r="A67" s="19">
        <v>31</v>
      </c>
      <c r="B67" s="20" t="s">
        <v>189</v>
      </c>
      <c r="C67" s="20"/>
      <c r="D67" s="21">
        <f>AVERAGE(M67,U67,W67,Y67,AA67,AC67,AE67,AG67,AI67,AK67,AM67,AO67)</f>
        <v>4.55</v>
      </c>
      <c r="E67" s="22">
        <f>SUM(L67,T67,V67,X67,Z67,AB67,AD67,AF67,AH67,AJ67,AL67,AN67)</f>
        <v>0</v>
      </c>
      <c r="F67" s="23"/>
      <c r="G67" s="58"/>
      <c r="H67" s="70"/>
      <c r="I67" s="58"/>
      <c r="J67" s="24"/>
      <c r="K67" s="25"/>
      <c r="L67" s="66">
        <v>0</v>
      </c>
      <c r="M67" s="5">
        <v>4.55</v>
      </c>
    </row>
    <row r="68" spans="1:41" ht="15" customHeight="1">
      <c r="A68" s="19"/>
      <c r="B68" s="20"/>
      <c r="C68" s="20"/>
      <c r="D68" s="21">
        <f t="shared" ref="D68" si="6">AVERAGE(G68,I68,K68,M68,O68,Q68,S68,U68,W68,Y68,AA68,AC68,AE68,AG68,AI68,AK68,AM68,AO68)</f>
        <v>0</v>
      </c>
      <c r="E68" s="22">
        <f t="shared" ref="E68" si="7">SUM(F68,H68,J68,L68,N68,P68,R68,T68,V68,X68,Z68,AB68,AD68,AF68,AH68,AJ68,AL68,AN68)</f>
        <v>0</v>
      </c>
      <c r="F68" s="23"/>
      <c r="G68" s="58">
        <v>0</v>
      </c>
      <c r="H68" s="70"/>
      <c r="I68" s="58"/>
      <c r="J68" s="24"/>
      <c r="K68" s="25"/>
    </row>
    <row r="69" spans="1:41" s="7" customFormat="1" ht="15" customHeight="1" thickBot="1">
      <c r="A69" s="26"/>
      <c r="C69" s="27"/>
      <c r="D69" s="28"/>
      <c r="E69" s="29"/>
      <c r="F69" s="30"/>
      <c r="G69" s="59"/>
      <c r="H69" s="71"/>
      <c r="I69" s="59"/>
      <c r="J69" s="31"/>
      <c r="K69" s="32"/>
      <c r="L69" s="68"/>
      <c r="M69" s="10"/>
      <c r="N69" s="9"/>
      <c r="O69" s="10"/>
      <c r="P69" s="68"/>
      <c r="Q69" s="10"/>
      <c r="R69" s="9"/>
      <c r="S69" s="10"/>
      <c r="T69" s="68"/>
      <c r="U69" s="10"/>
      <c r="V69" s="9"/>
      <c r="W69" s="10"/>
      <c r="X69" s="68"/>
      <c r="Y69" s="10"/>
      <c r="Z69" s="9"/>
      <c r="AA69" s="10"/>
      <c r="AB69" s="68"/>
      <c r="AC69" s="10"/>
      <c r="AD69" s="9"/>
      <c r="AE69" s="10"/>
      <c r="AF69" s="68"/>
      <c r="AG69" s="10"/>
      <c r="AH69" s="9"/>
      <c r="AI69" s="10"/>
      <c r="AJ69" s="68"/>
      <c r="AK69" s="10"/>
      <c r="AL69" s="9"/>
      <c r="AM69" s="10"/>
      <c r="AN69" s="68"/>
      <c r="AO69" s="83"/>
    </row>
    <row r="70" spans="1:41" s="18" customFormat="1" ht="15" customHeight="1" thickTop="1">
      <c r="A70" s="11" t="s">
        <v>5</v>
      </c>
      <c r="B70" s="12"/>
      <c r="C70" s="12"/>
      <c r="D70" s="13" t="s">
        <v>14</v>
      </c>
      <c r="E70" s="11" t="s">
        <v>1</v>
      </c>
      <c r="F70" s="11"/>
      <c r="G70" s="57"/>
      <c r="H70" s="11"/>
      <c r="I70" s="57"/>
      <c r="J70" s="14"/>
      <c r="K70" s="15"/>
      <c r="L70" s="16"/>
      <c r="M70" s="17"/>
      <c r="N70" s="16"/>
      <c r="O70" s="17"/>
      <c r="P70" s="16"/>
      <c r="Q70" s="17"/>
      <c r="R70" s="16"/>
      <c r="S70" s="17"/>
      <c r="T70" s="16"/>
      <c r="U70" s="17"/>
      <c r="V70" s="16"/>
      <c r="W70" s="17"/>
      <c r="X70" s="16"/>
      <c r="Y70" s="17"/>
      <c r="Z70" s="16"/>
      <c r="AA70" s="17"/>
      <c r="AB70" s="16"/>
      <c r="AC70" s="17"/>
      <c r="AD70" s="16"/>
      <c r="AE70" s="17"/>
      <c r="AF70" s="16"/>
      <c r="AG70" s="17"/>
      <c r="AH70" s="16"/>
      <c r="AI70" s="17"/>
      <c r="AJ70" s="16"/>
      <c r="AK70" s="17"/>
      <c r="AL70" s="16"/>
      <c r="AM70" s="17"/>
      <c r="AN70" s="16"/>
      <c r="AO70" s="84"/>
    </row>
    <row r="71" spans="1:41" ht="15" customHeight="1">
      <c r="A71" s="19">
        <v>1</v>
      </c>
      <c r="B71" s="20" t="s">
        <v>24</v>
      </c>
      <c r="C71" s="20"/>
      <c r="D71" s="21">
        <f>AVERAGE(O71,Q71,Y71,AA71,AE71)</f>
        <v>16.658095238095239</v>
      </c>
      <c r="E71" s="22">
        <f>SUM(N71,P71,X71,Z71,AD71)</f>
        <v>150</v>
      </c>
      <c r="F71" s="23">
        <v>27</v>
      </c>
      <c r="G71" s="58">
        <v>16.27</v>
      </c>
      <c r="H71" s="70">
        <v>30</v>
      </c>
      <c r="I71" s="58">
        <v>16</v>
      </c>
      <c r="J71" s="24">
        <v>24</v>
      </c>
      <c r="K71" s="25">
        <v>15.9375</v>
      </c>
      <c r="L71" s="66">
        <v>30</v>
      </c>
      <c r="M71" s="5">
        <v>16</v>
      </c>
      <c r="N71" s="4">
        <v>30</v>
      </c>
      <c r="O71" s="5">
        <v>16.342857142857142</v>
      </c>
      <c r="P71" s="66">
        <v>30</v>
      </c>
      <c r="Q71" s="5">
        <v>16.733333333333334</v>
      </c>
      <c r="R71" s="4">
        <v>30</v>
      </c>
      <c r="S71" s="5">
        <v>15.625</v>
      </c>
      <c r="T71" s="66">
        <v>24</v>
      </c>
      <c r="U71" s="5">
        <v>15.8</v>
      </c>
      <c r="V71" s="4">
        <v>27</v>
      </c>
      <c r="W71" s="5">
        <v>16.071428571428573</v>
      </c>
      <c r="X71" s="66">
        <v>30</v>
      </c>
      <c r="Y71" s="5">
        <v>17.357142857142858</v>
      </c>
      <c r="Z71" s="4">
        <v>30</v>
      </c>
      <c r="AA71" s="5">
        <v>16.214285714285715</v>
      </c>
      <c r="AB71" s="66">
        <v>24</v>
      </c>
      <c r="AC71" s="5">
        <v>14.451612903225806</v>
      </c>
      <c r="AD71" s="4">
        <v>30</v>
      </c>
      <c r="AE71" s="5">
        <v>16.642857142857142</v>
      </c>
      <c r="AF71" s="66">
        <v>30</v>
      </c>
      <c r="AG71" s="5">
        <v>15.225806451612904</v>
      </c>
    </row>
    <row r="72" spans="1:41" ht="15" customHeight="1">
      <c r="A72" s="19">
        <v>2</v>
      </c>
      <c r="B72" s="20" t="s">
        <v>82</v>
      </c>
      <c r="C72" s="20"/>
      <c r="D72" s="21">
        <f>AVERAGE(I72,Q72,U72,W72,AA72)</f>
        <v>16.338095238095235</v>
      </c>
      <c r="E72" s="22">
        <f>SUM(H72,P72,T72,V72,Z72)</f>
        <v>141</v>
      </c>
      <c r="F72" s="23"/>
      <c r="G72" s="58"/>
      <c r="H72" s="70">
        <v>27</v>
      </c>
      <c r="I72" s="58">
        <v>15.933333333333334</v>
      </c>
      <c r="J72" s="24"/>
      <c r="K72" s="25"/>
      <c r="P72" s="66">
        <v>27</v>
      </c>
      <c r="Q72" s="5">
        <v>16</v>
      </c>
      <c r="T72" s="66">
        <v>30</v>
      </c>
      <c r="U72" s="5">
        <v>17.399999999999999</v>
      </c>
      <c r="V72" s="4">
        <v>30</v>
      </c>
      <c r="W72" s="5">
        <v>16.642857142857142</v>
      </c>
      <c r="Z72" s="4">
        <v>27</v>
      </c>
      <c r="AA72" s="5">
        <v>15.714285714285714</v>
      </c>
      <c r="AB72" s="66">
        <v>21</v>
      </c>
      <c r="AC72" s="5">
        <v>13.290322580645162</v>
      </c>
      <c r="AF72" s="66">
        <v>24</v>
      </c>
      <c r="AG72" s="5">
        <v>12.96774193548387</v>
      </c>
    </row>
    <row r="73" spans="1:41" ht="15" customHeight="1">
      <c r="A73" s="19">
        <v>3</v>
      </c>
      <c r="B73" s="20" t="s">
        <v>25</v>
      </c>
      <c r="C73" s="20"/>
      <c r="D73" s="21">
        <f>AVERAGE(G73,M73,S73,Y73,AC73)</f>
        <v>15.833860983102918</v>
      </c>
      <c r="E73" s="22">
        <f>SUM(F73,L73,R73,X73,AB73)</f>
        <v>141</v>
      </c>
      <c r="F73" s="23">
        <v>30</v>
      </c>
      <c r="G73" s="58">
        <v>17.53</v>
      </c>
      <c r="H73" s="70">
        <v>24</v>
      </c>
      <c r="I73" s="58">
        <v>14.8</v>
      </c>
      <c r="J73" s="24">
        <v>18</v>
      </c>
      <c r="K73" s="25">
        <v>14.9375</v>
      </c>
      <c r="L73" s="66">
        <v>27</v>
      </c>
      <c r="M73" s="5">
        <v>15.666666666666666</v>
      </c>
      <c r="N73" s="4">
        <v>21</v>
      </c>
      <c r="O73" s="5">
        <v>13.657142857142857</v>
      </c>
      <c r="P73" s="66">
        <v>15</v>
      </c>
      <c r="Q73" s="5">
        <v>13.8</v>
      </c>
      <c r="R73" s="4">
        <v>27</v>
      </c>
      <c r="S73" s="5">
        <v>13.5625</v>
      </c>
      <c r="T73" s="66">
        <v>18</v>
      </c>
      <c r="U73" s="5">
        <v>14.466666666666667</v>
      </c>
      <c r="X73" s="66">
        <v>27</v>
      </c>
      <c r="Y73" s="5">
        <v>15.571428571428571</v>
      </c>
      <c r="Z73" s="4">
        <v>24</v>
      </c>
      <c r="AA73" s="5">
        <v>13.428571428571429</v>
      </c>
      <c r="AB73" s="66">
        <v>30</v>
      </c>
      <c r="AC73" s="5">
        <v>16.838709677419356</v>
      </c>
    </row>
    <row r="74" spans="1:41" ht="15" customHeight="1">
      <c r="A74" s="19">
        <v>4</v>
      </c>
      <c r="B74" s="20" t="s">
        <v>138</v>
      </c>
      <c r="C74" s="20"/>
      <c r="D74" s="21">
        <f>AVERAGE(K74,M74,O74,U74,AC74,AE74,AG74,AI74,AK74,AM74,AO74)</f>
        <v>16.256036866359445</v>
      </c>
      <c r="E74" s="22">
        <f>SUM(J74,L74,N74,T74,AB74,AD74,AF74,AH74,AJ74,AL74,AN74)</f>
        <v>135</v>
      </c>
      <c r="F74" s="23"/>
      <c r="G74" s="58"/>
      <c r="H74" s="70"/>
      <c r="I74" s="58"/>
      <c r="J74" s="24">
        <v>30</v>
      </c>
      <c r="K74" s="25">
        <v>17</v>
      </c>
      <c r="L74" s="66">
        <v>24</v>
      </c>
      <c r="M74" s="5">
        <v>15.533333333333333</v>
      </c>
      <c r="N74" s="4">
        <v>27</v>
      </c>
      <c r="O74" s="5">
        <v>15.828571428571429</v>
      </c>
      <c r="T74" s="66">
        <v>27</v>
      </c>
      <c r="U74" s="5">
        <v>16.466666666666665</v>
      </c>
      <c r="AB74" s="66">
        <v>27</v>
      </c>
      <c r="AC74" s="5">
        <v>16.451612903225808</v>
      </c>
    </row>
    <row r="75" spans="1:41" ht="15" customHeight="1">
      <c r="A75" s="19">
        <v>5</v>
      </c>
      <c r="B75" s="20" t="s">
        <v>26</v>
      </c>
      <c r="C75" s="20"/>
      <c r="D75" s="21">
        <f>AVERAGE(G75,I75,S75,U75,Y75,AE75,AG75,AI75,AK75,AM75,AO75)</f>
        <v>13.735904761904763</v>
      </c>
      <c r="E75" s="22">
        <f>SUM(F75,H75,R75,T75,X75,AD75,AF75,AH75,AJ75,AL75,AN75)</f>
        <v>111</v>
      </c>
      <c r="F75" s="23">
        <v>24</v>
      </c>
      <c r="G75" s="58">
        <v>12.27</v>
      </c>
      <c r="H75" s="70">
        <v>18</v>
      </c>
      <c r="I75" s="58">
        <v>13.533333333333333</v>
      </c>
      <c r="J75" s="24">
        <v>15</v>
      </c>
      <c r="K75" s="25">
        <v>13.75</v>
      </c>
      <c r="L75" s="66">
        <v>18</v>
      </c>
      <c r="M75" s="5">
        <v>13.4</v>
      </c>
      <c r="P75" s="66">
        <v>12</v>
      </c>
      <c r="Q75" s="5">
        <v>12.6</v>
      </c>
      <c r="R75" s="4">
        <v>24</v>
      </c>
      <c r="S75" s="5">
        <v>13.5</v>
      </c>
      <c r="T75" s="66">
        <v>21</v>
      </c>
      <c r="U75" s="5">
        <v>14.733333333333333</v>
      </c>
      <c r="X75" s="66">
        <v>24</v>
      </c>
      <c r="Y75" s="5">
        <v>14.642857142857142</v>
      </c>
      <c r="AB75" s="66">
        <v>15</v>
      </c>
      <c r="AC75" s="5">
        <v>11.35483870967742</v>
      </c>
    </row>
    <row r="76" spans="1:41" ht="15" customHeight="1">
      <c r="A76" s="19">
        <v>6</v>
      </c>
      <c r="B76" s="20" t="s">
        <v>27</v>
      </c>
      <c r="C76" s="20"/>
      <c r="D76" s="21">
        <f>AVERAGE(G76,M76,S76,Y76,AA76,AE76,AG76,AI76,AK76,AM76,AO76)</f>
        <v>12.638452380952382</v>
      </c>
      <c r="E76" s="22">
        <f>SUM(F76,L76,R76,X76,Z76,AD76,AF76,AH76,AJ76,AL76,AN76)</f>
        <v>99</v>
      </c>
      <c r="F76" s="23">
        <v>21</v>
      </c>
      <c r="G76" s="58">
        <v>12.2</v>
      </c>
      <c r="H76" s="70">
        <v>12</v>
      </c>
      <c r="I76" s="58">
        <v>12</v>
      </c>
      <c r="J76" s="24">
        <v>12</v>
      </c>
      <c r="K76" s="25">
        <v>8.75</v>
      </c>
      <c r="L76" s="66">
        <v>15</v>
      </c>
      <c r="M76" s="5">
        <v>12.733333333333333</v>
      </c>
      <c r="P76" s="66">
        <v>9</v>
      </c>
      <c r="Q76" s="5">
        <v>9.4</v>
      </c>
      <c r="R76" s="4">
        <v>21</v>
      </c>
      <c r="S76" s="5">
        <v>11.6875</v>
      </c>
      <c r="T76" s="66">
        <v>9</v>
      </c>
      <c r="U76" s="5">
        <v>12.533333333333333</v>
      </c>
      <c r="X76" s="66">
        <v>21</v>
      </c>
      <c r="Y76" s="5">
        <v>13.642857142857142</v>
      </c>
      <c r="Z76" s="4">
        <v>21</v>
      </c>
      <c r="AA76" s="5">
        <v>12.928571428571429</v>
      </c>
      <c r="AB76" s="66">
        <v>12</v>
      </c>
      <c r="AC76" s="5">
        <v>10.838709677419354</v>
      </c>
    </row>
    <row r="77" spans="1:41" ht="15" customHeight="1">
      <c r="A77" s="19">
        <v>7</v>
      </c>
      <c r="B77" s="20" t="s">
        <v>32</v>
      </c>
      <c r="C77" s="20"/>
      <c r="D77" s="21">
        <f>AVERAGE(I77,K77,O77,Q77,U77,W77,Y77,AA77,AC77,AE77,AG77,AI77,AK77,AM77,AO77)</f>
        <v>14.349047619047619</v>
      </c>
      <c r="E77" s="22">
        <f>SUM(H77,J77,N77,P77,T77,V77,X77,Z77,AB77,AD77,AF77,AH77,AJ77,AL77,AN77)</f>
        <v>96</v>
      </c>
      <c r="F77" s="23"/>
      <c r="G77" s="58"/>
      <c r="H77" s="70">
        <v>21</v>
      </c>
      <c r="I77" s="58">
        <v>14.333333333333334</v>
      </c>
      <c r="J77" s="24">
        <v>21</v>
      </c>
      <c r="K77" s="25">
        <v>15.25</v>
      </c>
      <c r="N77" s="4">
        <v>24</v>
      </c>
      <c r="O77" s="5">
        <v>14.628571428571428</v>
      </c>
      <c r="P77" s="66">
        <v>18</v>
      </c>
      <c r="Q77" s="5">
        <v>14.2</v>
      </c>
      <c r="T77" s="66">
        <v>12</v>
      </c>
      <c r="U77" s="5">
        <v>13.333333333333334</v>
      </c>
    </row>
    <row r="78" spans="1:41" ht="15" customHeight="1">
      <c r="A78" s="19">
        <v>8</v>
      </c>
      <c r="B78" s="20" t="s">
        <v>83</v>
      </c>
      <c r="C78" s="20"/>
      <c r="D78" s="21">
        <f>AVERAGE(I78,M78,AC78,AE78,AG78,AI78,AK78,AM78,AO78)</f>
        <v>12.884715821812595</v>
      </c>
      <c r="E78" s="22">
        <f>SUM(H78,L78,AB78,AD78,AF78,AH78,AJ78,AL78,AN78)</f>
        <v>81</v>
      </c>
      <c r="F78" s="23"/>
      <c r="G78" s="58"/>
      <c r="H78" s="70">
        <v>15</v>
      </c>
      <c r="I78" s="58">
        <v>13.4</v>
      </c>
      <c r="J78" s="24"/>
      <c r="K78" s="25"/>
      <c r="L78" s="66">
        <v>21</v>
      </c>
      <c r="M78" s="5">
        <v>13.733333333333333</v>
      </c>
      <c r="AB78" s="66">
        <v>18</v>
      </c>
      <c r="AC78" s="5">
        <v>11.548387096774194</v>
      </c>
      <c r="AD78" s="4">
        <v>27</v>
      </c>
      <c r="AE78" s="5">
        <v>12.857142857142858</v>
      </c>
    </row>
    <row r="79" spans="1:41" ht="15" customHeight="1">
      <c r="A79" s="19">
        <v>9</v>
      </c>
      <c r="B79" s="20" t="s">
        <v>139</v>
      </c>
      <c r="C79" s="20"/>
      <c r="D79" s="21">
        <f>AVERAGE(K79,AG79)</f>
        <v>15.0625</v>
      </c>
      <c r="E79" s="22">
        <f>SUM(J79,AF79)</f>
        <v>54</v>
      </c>
      <c r="F79" s="23"/>
      <c r="G79" s="58"/>
      <c r="H79" s="70"/>
      <c r="I79" s="58"/>
      <c r="J79" s="24">
        <v>27</v>
      </c>
      <c r="K79" s="25">
        <v>16.125</v>
      </c>
      <c r="AF79" s="66">
        <v>27</v>
      </c>
      <c r="AG79" s="5">
        <v>14</v>
      </c>
    </row>
    <row r="80" spans="1:41" ht="15" customHeight="1">
      <c r="A80" s="19">
        <v>10</v>
      </c>
      <c r="B80" s="20" t="s">
        <v>259</v>
      </c>
      <c r="C80" s="20"/>
      <c r="D80" s="21">
        <f>AVERAGE(Q80,U80,AA80,AC80,AE80,AG80,AI80,AK80,AM80,AO80)</f>
        <v>11.752380952380951</v>
      </c>
      <c r="E80" s="22">
        <f>SUM(P80,T80,Z80,AB80,AD80,AF80,AH80,AJ80,AL80,AN80)</f>
        <v>39</v>
      </c>
      <c r="F80" s="23"/>
      <c r="G80" s="58"/>
      <c r="H80" s="70"/>
      <c r="I80" s="58"/>
      <c r="J80" s="24"/>
      <c r="K80" s="25"/>
      <c r="P80" s="66">
        <v>6</v>
      </c>
      <c r="Q80" s="5">
        <v>8.6</v>
      </c>
      <c r="T80" s="66">
        <v>15</v>
      </c>
      <c r="U80" s="5">
        <v>13.8</v>
      </c>
      <c r="Z80" s="4">
        <v>18</v>
      </c>
      <c r="AA80" s="5">
        <v>12.857142857142858</v>
      </c>
    </row>
    <row r="81" spans="1:41" ht="15" customHeight="1">
      <c r="A81" s="19">
        <v>11</v>
      </c>
      <c r="B81" s="20" t="s">
        <v>257</v>
      </c>
      <c r="C81" s="20"/>
      <c r="D81" s="21">
        <f>AVERAGE(Q81,U81,W81,Y81,AA81,AC81,AE81,AG81,AI81,AK81,AM81,AO81)</f>
        <v>15.666666666666666</v>
      </c>
      <c r="E81" s="22">
        <f>SUM(P81,T81,V81,X81,Z81,AB81,AD81,AF81,AH81,AJ81,AL81,AN81)</f>
        <v>24</v>
      </c>
      <c r="F81" s="23"/>
      <c r="G81" s="58"/>
      <c r="H81" s="70"/>
      <c r="I81" s="58"/>
      <c r="J81" s="24"/>
      <c r="K81" s="25"/>
      <c r="P81" s="66">
        <v>24</v>
      </c>
      <c r="Q81" s="5">
        <v>15.666666666666666</v>
      </c>
    </row>
    <row r="82" spans="1:41" ht="15" customHeight="1">
      <c r="A82" s="19">
        <v>12</v>
      </c>
      <c r="B82" s="20" t="s">
        <v>309</v>
      </c>
      <c r="C82" s="20"/>
      <c r="D82" s="21">
        <f>AVERAGE(W82,Y82,AA82,AC82,AE82,AG82,AI82,AK82,AM82,AO82)</f>
        <v>11.642857142857142</v>
      </c>
      <c r="E82" s="22">
        <f>SUM(V82,X82,Z82,AB82,AD82,AF82,AH82,AJ82,AL82,AN82)</f>
        <v>24</v>
      </c>
      <c r="F82" s="23"/>
      <c r="G82" s="58"/>
      <c r="H82" s="70"/>
      <c r="I82" s="58"/>
      <c r="J82" s="24"/>
      <c r="K82" s="25"/>
      <c r="V82" s="4">
        <v>24</v>
      </c>
      <c r="W82" s="5">
        <v>11.642857142857142</v>
      </c>
    </row>
    <row r="83" spans="1:41" ht="15" customHeight="1">
      <c r="A83" s="19">
        <v>13</v>
      </c>
      <c r="B83" s="20" t="s">
        <v>258</v>
      </c>
      <c r="C83" s="20"/>
      <c r="D83" s="21">
        <f>AVERAGE(Q83,U83,W83,Y83,AA83,AC83,AE83,AG83,AI83,AK83,AM83,AO83)</f>
        <v>14.933333333333334</v>
      </c>
      <c r="E83" s="22">
        <f>SUM(P83,T83,V83,X83,Z83,AB83,AD83,AF83,AH83,AJ83,AL83,AN83)</f>
        <v>21</v>
      </c>
      <c r="F83" s="23"/>
      <c r="G83" s="58"/>
      <c r="H83" s="70"/>
      <c r="I83" s="58"/>
      <c r="J83" s="24"/>
      <c r="K83" s="25"/>
      <c r="P83" s="66">
        <v>21</v>
      </c>
      <c r="Q83" s="5">
        <v>14.933333333333334</v>
      </c>
    </row>
    <row r="84" spans="1:41" ht="15" customHeight="1">
      <c r="A84" s="19">
        <v>14</v>
      </c>
      <c r="B84" s="20" t="s">
        <v>230</v>
      </c>
      <c r="C84" s="20"/>
      <c r="D84" s="21">
        <f>AVERAGE(O84,U84,W84,Y84,AA84,AC84,AE84,AG84,AI84,AK84,AM84,AO84)</f>
        <v>9.0285714285714285</v>
      </c>
      <c r="E84" s="22">
        <f>SUM(N84,T84,V84,X84,Z84,AB84,AD84,AF84,AH84,AJ84,AL84,AN84)</f>
        <v>18</v>
      </c>
      <c r="F84" s="23"/>
      <c r="G84" s="58"/>
      <c r="H84" s="70"/>
      <c r="I84" s="58"/>
      <c r="J84" s="24"/>
      <c r="K84" s="25"/>
      <c r="N84" s="4">
        <v>18</v>
      </c>
      <c r="O84" s="5">
        <v>9.0285714285714285</v>
      </c>
    </row>
    <row r="85" spans="1:41" ht="15" customHeight="1">
      <c r="A85" s="19">
        <v>15</v>
      </c>
      <c r="B85" s="20" t="s">
        <v>350</v>
      </c>
      <c r="C85" s="20"/>
      <c r="D85" s="21">
        <f>AVERAGE(AA85,AC85,AE85,AG85,AI85,AK85,AM85,AO85)</f>
        <v>12.071428571428571</v>
      </c>
      <c r="E85" s="22">
        <f>SUM(Z85,AB85,AD85,AF85,AH85,AJ85,AL85,AN85)</f>
        <v>15</v>
      </c>
      <c r="F85" s="23"/>
      <c r="G85" s="58"/>
      <c r="H85" s="70"/>
      <c r="I85" s="58"/>
      <c r="J85" s="24"/>
      <c r="K85" s="25"/>
      <c r="Z85" s="4">
        <v>15</v>
      </c>
      <c r="AA85" s="5">
        <v>12.071428571428571</v>
      </c>
    </row>
    <row r="86" spans="1:41" ht="15" customHeight="1">
      <c r="A86" s="19"/>
      <c r="B86" s="20"/>
      <c r="C86" s="20"/>
      <c r="D86" s="21">
        <f t="shared" ref="D86" si="8">AVERAGE(G86,I86,K86,M86,O86,Q86,S86,U86,W86,Y86,AA86,AC86,AE86,AG86,AI86,AK86,AM86,AO86)</f>
        <v>0</v>
      </c>
      <c r="E86" s="22">
        <f t="shared" ref="E86" si="9">SUM(F86,H86,J86,L86,N86,P86,R86,T86,V86,X86,Z86,AB86,AD86,AF86,AH86,AJ86,AL86,AN86)</f>
        <v>0</v>
      </c>
      <c r="F86" s="23"/>
      <c r="G86" s="58">
        <v>0</v>
      </c>
      <c r="H86" s="70"/>
      <c r="I86" s="58"/>
      <c r="J86" s="24"/>
      <c r="K86" s="25"/>
    </row>
    <row r="87" spans="1:41" s="7" customFormat="1" ht="15" customHeight="1" thickBot="1">
      <c r="A87" s="26"/>
      <c r="B87" s="27"/>
      <c r="C87" s="27"/>
      <c r="D87" s="28"/>
      <c r="E87" s="29"/>
      <c r="F87" s="30"/>
      <c r="G87" s="59"/>
      <c r="H87" s="71"/>
      <c r="I87" s="59"/>
      <c r="J87" s="31"/>
      <c r="K87" s="32"/>
      <c r="L87" s="68"/>
      <c r="M87" s="10"/>
      <c r="N87" s="9"/>
      <c r="O87" s="10"/>
      <c r="P87" s="68"/>
      <c r="Q87" s="10"/>
      <c r="R87" s="9"/>
      <c r="S87" s="10"/>
      <c r="T87" s="68"/>
      <c r="U87" s="10"/>
      <c r="V87" s="9"/>
      <c r="W87" s="10"/>
      <c r="X87" s="68"/>
      <c r="Y87" s="10"/>
      <c r="Z87" s="9"/>
      <c r="AA87" s="10"/>
      <c r="AB87" s="68"/>
      <c r="AC87" s="10"/>
      <c r="AD87" s="9"/>
      <c r="AE87" s="10"/>
      <c r="AF87" s="68"/>
      <c r="AG87" s="10"/>
      <c r="AH87" s="9"/>
      <c r="AI87" s="10"/>
      <c r="AJ87" s="68"/>
      <c r="AK87" s="10"/>
      <c r="AL87" s="9"/>
      <c r="AM87" s="10"/>
      <c r="AN87" s="68"/>
      <c r="AO87" s="83"/>
    </row>
    <row r="88" spans="1:41" ht="15" customHeight="1" thickTop="1">
      <c r="A88" s="42"/>
      <c r="B88" s="12" t="s">
        <v>136</v>
      </c>
      <c r="C88" s="76"/>
      <c r="D88" s="77"/>
      <c r="E88" s="78"/>
      <c r="F88" s="43"/>
      <c r="G88" s="79"/>
      <c r="H88" s="69"/>
      <c r="I88" s="79"/>
      <c r="J88" s="44"/>
      <c r="K88" s="80"/>
    </row>
    <row r="89" spans="1:41" ht="15" customHeight="1">
      <c r="A89" s="19">
        <v>1</v>
      </c>
      <c r="B89" s="20" t="s">
        <v>137</v>
      </c>
      <c r="C89" s="20"/>
      <c r="D89" s="21">
        <f>AVERAGE(K89,O89,Q89,U89,AC89,AE89,AG89,AI89,AK89,AM89,AO89)</f>
        <v>15.993440860215054</v>
      </c>
      <c r="E89" s="22">
        <f>SUM(J89,N89,P89,T89,AB89,AD89,AF89,AH89,AJ89,AL89,AN89)</f>
        <v>150</v>
      </c>
      <c r="F89" s="23"/>
      <c r="G89" s="58"/>
      <c r="H89" s="70"/>
      <c r="I89" s="58"/>
      <c r="J89" s="24">
        <v>30</v>
      </c>
      <c r="K89" s="25">
        <v>15.75</v>
      </c>
      <c r="L89" s="66">
        <v>30</v>
      </c>
      <c r="M89" s="5">
        <v>14.133333333333333</v>
      </c>
      <c r="N89" s="4">
        <v>30</v>
      </c>
      <c r="O89" s="5">
        <v>16</v>
      </c>
      <c r="P89" s="66">
        <v>30</v>
      </c>
      <c r="Q89" s="5">
        <v>16.666666666666668</v>
      </c>
      <c r="T89" s="66">
        <v>30</v>
      </c>
      <c r="U89" s="5">
        <v>16.066666666666666</v>
      </c>
      <c r="AB89" s="66">
        <v>30</v>
      </c>
      <c r="AC89" s="5">
        <v>15.483870967741936</v>
      </c>
    </row>
    <row r="90" spans="1:41" ht="15" customHeight="1">
      <c r="A90" s="19"/>
      <c r="B90" s="20"/>
      <c r="C90" s="20"/>
      <c r="D90" s="21">
        <f t="shared" ref="D90" si="10">AVERAGE(G90,I90,K90,M90,O90,Q90,S90,U90,W90,Y90,AA90,AC90,AE90,AG90,AI90,AK90,AM90,AO90)</f>
        <v>0</v>
      </c>
      <c r="E90" s="22">
        <f t="shared" ref="E90" si="11">SUM(F90,H90,J90,L90,N90,P90,R90,T90,V90,X90,Z90,AB90,AD90,AF90,AH90,AJ90,AL90,AN90)</f>
        <v>0</v>
      </c>
      <c r="F90" s="23"/>
      <c r="G90" s="58">
        <v>0</v>
      </c>
      <c r="H90" s="70"/>
      <c r="I90" s="58"/>
      <c r="J90" s="24"/>
      <c r="K90" s="25"/>
    </row>
    <row r="91" spans="1:41" s="7" customFormat="1" ht="15" customHeight="1" thickBot="1">
      <c r="A91" s="26"/>
      <c r="B91" s="27"/>
      <c r="C91" s="27"/>
      <c r="D91" s="28"/>
      <c r="E91" s="29"/>
      <c r="F91" s="30"/>
      <c r="G91" s="59"/>
      <c r="H91" s="71"/>
      <c r="I91" s="59"/>
      <c r="J91" s="31"/>
      <c r="K91" s="32"/>
      <c r="L91" s="68"/>
      <c r="M91" s="10"/>
      <c r="N91" s="9"/>
      <c r="O91" s="10"/>
      <c r="P91" s="68"/>
      <c r="Q91" s="10"/>
      <c r="R91" s="9"/>
      <c r="S91" s="10"/>
      <c r="T91" s="68"/>
      <c r="U91" s="10"/>
      <c r="V91" s="9"/>
      <c r="W91" s="10"/>
      <c r="X91" s="68"/>
      <c r="Y91" s="10"/>
      <c r="Z91" s="9"/>
      <c r="AA91" s="10"/>
      <c r="AB91" s="68"/>
      <c r="AC91" s="10"/>
      <c r="AD91" s="9"/>
      <c r="AE91" s="10"/>
      <c r="AF91" s="68"/>
      <c r="AG91" s="10"/>
      <c r="AH91" s="9"/>
      <c r="AI91" s="10"/>
      <c r="AJ91" s="68"/>
      <c r="AK91" s="10"/>
      <c r="AL91" s="9"/>
      <c r="AM91" s="10"/>
      <c r="AN91" s="68"/>
      <c r="AO91" s="83"/>
    </row>
    <row r="92" spans="1:41" s="18" customFormat="1" ht="15" customHeight="1" thickTop="1">
      <c r="A92" s="11" t="s">
        <v>6</v>
      </c>
      <c r="B92" s="12" t="s">
        <v>7</v>
      </c>
      <c r="C92" s="12"/>
      <c r="D92" s="13" t="s">
        <v>14</v>
      </c>
      <c r="E92" s="11" t="s">
        <v>1</v>
      </c>
      <c r="F92" s="11"/>
      <c r="G92" s="57"/>
      <c r="H92" s="11"/>
      <c r="I92" s="57"/>
      <c r="J92" s="14"/>
      <c r="K92" s="15"/>
      <c r="L92" s="16"/>
      <c r="M92" s="17"/>
      <c r="N92" s="16"/>
      <c r="O92" s="17"/>
      <c r="P92" s="16"/>
      <c r="Q92" s="17"/>
      <c r="R92" s="16"/>
      <c r="S92" s="17"/>
      <c r="T92" s="16"/>
      <c r="U92" s="17"/>
      <c r="V92" s="16"/>
      <c r="W92" s="17"/>
      <c r="X92" s="16"/>
      <c r="Y92" s="17"/>
      <c r="Z92" s="16"/>
      <c r="AA92" s="17"/>
      <c r="AB92" s="16"/>
      <c r="AC92" s="17"/>
      <c r="AD92" s="16"/>
      <c r="AE92" s="17"/>
      <c r="AF92" s="16"/>
      <c r="AG92" s="17"/>
      <c r="AH92" s="16"/>
      <c r="AI92" s="17"/>
      <c r="AJ92" s="16"/>
      <c r="AK92" s="17"/>
      <c r="AL92" s="16"/>
      <c r="AM92" s="17"/>
      <c r="AN92" s="16"/>
      <c r="AO92" s="84"/>
    </row>
    <row r="93" spans="1:41" ht="15" customHeight="1">
      <c r="A93" s="19">
        <v>1</v>
      </c>
      <c r="B93" s="20" t="s">
        <v>84</v>
      </c>
      <c r="C93" s="20"/>
      <c r="D93" s="21">
        <f>AVERAGE(I93,S93,U93,AC93,AG93)</f>
        <v>6.9022043010752698</v>
      </c>
      <c r="E93" s="22">
        <f>SUM(H93,R93,T93,AB93,AF93,AH93,AJ93,AL93,AN93)</f>
        <v>150</v>
      </c>
      <c r="F93" s="23"/>
      <c r="G93" s="58"/>
      <c r="H93" s="70">
        <v>30</v>
      </c>
      <c r="I93" s="58">
        <v>7.3</v>
      </c>
      <c r="J93" s="24">
        <v>21</v>
      </c>
      <c r="K93" s="25">
        <v>7.046875</v>
      </c>
      <c r="L93" s="66">
        <v>27</v>
      </c>
      <c r="M93" s="5">
        <v>6.3166666666666664</v>
      </c>
      <c r="N93" s="4">
        <v>27</v>
      </c>
      <c r="O93" s="5">
        <v>6.3857142857142861</v>
      </c>
      <c r="P93" s="66">
        <v>27</v>
      </c>
      <c r="Q93" s="5">
        <v>6.9666666666666668</v>
      </c>
      <c r="R93" s="4">
        <v>30</v>
      </c>
      <c r="S93" s="5">
        <v>6.625</v>
      </c>
      <c r="T93" s="66">
        <v>30</v>
      </c>
      <c r="U93" s="5">
        <v>7.166666666666667</v>
      </c>
      <c r="AB93" s="66">
        <v>30</v>
      </c>
      <c r="AC93" s="5">
        <v>6.612903225806452</v>
      </c>
      <c r="AF93" s="66">
        <v>30</v>
      </c>
      <c r="AG93" s="5">
        <v>6.806451612903226</v>
      </c>
    </row>
    <row r="94" spans="1:41" ht="15" customHeight="1">
      <c r="A94" s="19">
        <v>2</v>
      </c>
      <c r="B94" s="20" t="s">
        <v>69</v>
      </c>
      <c r="C94" s="20"/>
      <c r="D94" s="21">
        <f>AVERAGE(G94,K94,M94,Y94,AE94)</f>
        <v>7.0637500000000006</v>
      </c>
      <c r="E94" s="22">
        <f>SUM(F94,J94,L94,X94,AD94)</f>
        <v>147</v>
      </c>
      <c r="F94" s="23">
        <v>30</v>
      </c>
      <c r="G94" s="58">
        <v>7.35</v>
      </c>
      <c r="H94" s="70">
        <v>27</v>
      </c>
      <c r="I94" s="58">
        <v>6.9</v>
      </c>
      <c r="J94" s="24">
        <v>27</v>
      </c>
      <c r="K94" s="25">
        <v>7.21875</v>
      </c>
      <c r="L94" s="66">
        <v>30</v>
      </c>
      <c r="M94" s="5">
        <v>6.5</v>
      </c>
      <c r="P94" s="66">
        <v>24</v>
      </c>
      <c r="Q94" s="5">
        <v>6.65</v>
      </c>
      <c r="R94" s="4">
        <v>27</v>
      </c>
      <c r="S94" s="5">
        <v>6.546875</v>
      </c>
      <c r="X94" s="66">
        <v>30</v>
      </c>
      <c r="Y94" s="5">
        <v>7.8571428571428568</v>
      </c>
      <c r="AB94" s="66">
        <v>27</v>
      </c>
      <c r="AC94" s="5">
        <v>5.919354838709677</v>
      </c>
      <c r="AD94" s="4">
        <v>30</v>
      </c>
      <c r="AE94" s="5">
        <v>6.3928571428571432</v>
      </c>
      <c r="AF94" s="66">
        <v>27</v>
      </c>
      <c r="AG94" s="5">
        <v>6.193548387096774</v>
      </c>
    </row>
    <row r="95" spans="1:41" ht="15" customHeight="1">
      <c r="A95" s="19">
        <v>3</v>
      </c>
      <c r="B95" s="20" t="s">
        <v>70</v>
      </c>
      <c r="C95" s="20"/>
      <c r="D95" s="21">
        <f>AVERAGE(G95,S95,U95,Y95,AG95)</f>
        <v>5.5828613671274967</v>
      </c>
      <c r="E95" s="22">
        <f>SUM(F95,R95,T95,X95,AF95)</f>
        <v>123</v>
      </c>
      <c r="F95" s="23">
        <v>24</v>
      </c>
      <c r="G95" s="58">
        <v>6.47</v>
      </c>
      <c r="H95" s="70">
        <v>15</v>
      </c>
      <c r="I95" s="58">
        <v>4.45</v>
      </c>
      <c r="J95" s="24">
        <v>9</v>
      </c>
      <c r="K95" s="25">
        <v>5.515625</v>
      </c>
      <c r="L95" s="66">
        <v>9</v>
      </c>
      <c r="M95" s="5">
        <v>4.8</v>
      </c>
      <c r="N95" s="4">
        <v>21</v>
      </c>
      <c r="O95" s="5">
        <v>5.5857142857142854</v>
      </c>
      <c r="P95" s="66">
        <v>15</v>
      </c>
      <c r="Q95" s="5">
        <v>4.9833333333333334</v>
      </c>
      <c r="R95" s="4">
        <v>24</v>
      </c>
      <c r="S95" s="5">
        <v>4.65625</v>
      </c>
      <c r="T95" s="66">
        <v>27</v>
      </c>
      <c r="U95" s="5">
        <v>5.4833333333333334</v>
      </c>
      <c r="X95" s="66">
        <v>24</v>
      </c>
      <c r="Y95" s="5">
        <v>5.9821428571428568</v>
      </c>
      <c r="AB95" s="66">
        <v>18</v>
      </c>
      <c r="AC95" s="5">
        <v>4.725806451612903</v>
      </c>
      <c r="AD95" s="4">
        <v>15</v>
      </c>
      <c r="AE95" s="5">
        <v>3.8571428571428572</v>
      </c>
      <c r="AF95" s="66">
        <v>24</v>
      </c>
      <c r="AG95" s="5">
        <v>5.32258064516129</v>
      </c>
    </row>
    <row r="96" spans="1:41" ht="15" customHeight="1">
      <c r="A96" s="19">
        <v>4</v>
      </c>
      <c r="B96" s="20" t="s">
        <v>85</v>
      </c>
      <c r="C96" s="20"/>
      <c r="D96" s="21">
        <f>AVERAGE(I96,W96,Y96,AA96,AC96)</f>
        <v>6.3054147465437786</v>
      </c>
      <c r="E96" s="22">
        <f>SUM(H96,V96,X96,Z96,AB96)</f>
        <v>117</v>
      </c>
      <c r="F96" s="23"/>
      <c r="G96" s="58"/>
      <c r="H96" s="70">
        <v>24</v>
      </c>
      <c r="I96" s="58">
        <v>6.75</v>
      </c>
      <c r="J96" s="24">
        <v>18</v>
      </c>
      <c r="K96" s="25">
        <v>6.3125</v>
      </c>
      <c r="L96" s="66">
        <v>18</v>
      </c>
      <c r="M96" s="5">
        <v>5.2</v>
      </c>
      <c r="V96" s="4">
        <v>21</v>
      </c>
      <c r="W96" s="5">
        <v>6.6964285714285712</v>
      </c>
      <c r="X96" s="66">
        <v>27</v>
      </c>
      <c r="Y96" s="5">
        <v>6.375</v>
      </c>
      <c r="Z96" s="4">
        <v>24</v>
      </c>
      <c r="AA96" s="5">
        <v>6.125</v>
      </c>
      <c r="AB96" s="66">
        <v>21</v>
      </c>
      <c r="AC96" s="5">
        <v>5.580645161290323</v>
      </c>
      <c r="AD96" s="4">
        <v>18</v>
      </c>
      <c r="AE96" s="5">
        <v>4.2321428571428568</v>
      </c>
    </row>
    <row r="97" spans="1:33" ht="15" customHeight="1">
      <c r="A97" s="19">
        <v>5</v>
      </c>
      <c r="B97" s="20" t="s">
        <v>204</v>
      </c>
      <c r="C97" s="20"/>
      <c r="D97" s="21">
        <f>AVERAGE(M97,Q97,W97,AA97,AC97,AE97,AG97,AI97,AK97,AM97,AO97)</f>
        <v>7.1309523809523814</v>
      </c>
      <c r="E97" s="22">
        <f>SUM(L97,P97,V97,Z97,AB97,AD97,AF97,AH97,AJ97,AL97,AN97)</f>
        <v>114</v>
      </c>
      <c r="F97" s="23"/>
      <c r="G97" s="58"/>
      <c r="H97" s="70"/>
      <c r="I97" s="58"/>
      <c r="J97" s="24"/>
      <c r="K97" s="25"/>
      <c r="L97" s="66">
        <v>24</v>
      </c>
      <c r="M97" s="5">
        <v>6.2666666666666666</v>
      </c>
      <c r="P97" s="66">
        <v>30</v>
      </c>
      <c r="Q97" s="5">
        <v>7.15</v>
      </c>
      <c r="V97" s="4">
        <v>30</v>
      </c>
      <c r="W97" s="5">
        <v>7.6071428571428568</v>
      </c>
      <c r="Z97" s="4">
        <v>30</v>
      </c>
      <c r="AA97" s="5">
        <v>7.5</v>
      </c>
    </row>
    <row r="98" spans="1:33" ht="15" customHeight="1">
      <c r="A98" s="19">
        <v>6</v>
      </c>
      <c r="B98" s="20" t="s">
        <v>30</v>
      </c>
      <c r="C98" s="20"/>
      <c r="D98" s="21">
        <f>AVERAGE(G98,S98,U98,Y98,AA98,AE98,AG98,AI98,AK98,AM98,AO98)</f>
        <v>5.1885714285714286</v>
      </c>
      <c r="E98" s="22">
        <f>SUM(F98,R98,T98,X98,Z98,AD98,AF98,AH98,AJ98,AL98,AN98)</f>
        <v>108</v>
      </c>
      <c r="F98" s="23">
        <v>18</v>
      </c>
      <c r="G98" s="58">
        <v>5.3</v>
      </c>
      <c r="H98" s="70"/>
      <c r="I98" s="58"/>
      <c r="J98" s="24">
        <v>6</v>
      </c>
      <c r="K98" s="25">
        <v>5.375</v>
      </c>
      <c r="L98" s="66">
        <v>6</v>
      </c>
      <c r="M98" s="5">
        <v>4.3166666666666664</v>
      </c>
      <c r="N98" s="4">
        <v>12</v>
      </c>
      <c r="O98" s="5">
        <v>4.2142857142857144</v>
      </c>
      <c r="P98" s="66">
        <v>9</v>
      </c>
      <c r="Q98" s="5">
        <v>4.7666666666666666</v>
      </c>
      <c r="R98" s="4">
        <v>21</v>
      </c>
      <c r="S98" s="5">
        <v>4.375</v>
      </c>
      <c r="T98" s="66">
        <v>24</v>
      </c>
      <c r="U98" s="5">
        <v>5.25</v>
      </c>
      <c r="V98" s="4">
        <v>15</v>
      </c>
      <c r="W98" s="5">
        <v>4.5178571428571432</v>
      </c>
      <c r="X98" s="66">
        <v>18</v>
      </c>
      <c r="Y98" s="5">
        <v>4.8035714285714288</v>
      </c>
      <c r="Z98" s="4">
        <v>27</v>
      </c>
      <c r="AA98" s="5">
        <v>6.2142857142857144</v>
      </c>
      <c r="AB98" s="66">
        <v>15</v>
      </c>
      <c r="AC98" s="5">
        <v>3.6129032258064515</v>
      </c>
    </row>
    <row r="99" spans="1:33" ht="15" customHeight="1">
      <c r="A99" s="19">
        <v>7</v>
      </c>
      <c r="B99" s="20" t="s">
        <v>86</v>
      </c>
      <c r="C99" s="20"/>
      <c r="D99" s="21">
        <f>AVERAGE(I99,K99,O99,AC99,AE99,AG99,AI99,AK99,AM99,AO99)</f>
        <v>6.6122155817972352</v>
      </c>
      <c r="E99" s="22">
        <f>SUM(H99,J99,N99,AB99,AD99,AF99,AH99,AJ99,AL99,AN99)</f>
        <v>99</v>
      </c>
      <c r="F99" s="23"/>
      <c r="G99" s="58"/>
      <c r="H99" s="70">
        <v>21</v>
      </c>
      <c r="I99" s="58">
        <v>6.75</v>
      </c>
      <c r="J99" s="24">
        <v>24</v>
      </c>
      <c r="K99" s="25">
        <v>7.078125</v>
      </c>
      <c r="N99" s="4">
        <v>30</v>
      </c>
      <c r="O99" s="5">
        <v>6.8142857142857141</v>
      </c>
      <c r="AB99" s="66">
        <v>24</v>
      </c>
      <c r="AC99" s="5">
        <v>5.806451612903226</v>
      </c>
    </row>
    <row r="100" spans="1:33" ht="15" customHeight="1">
      <c r="A100" s="19">
        <v>8</v>
      </c>
      <c r="B100" s="20" t="s">
        <v>87</v>
      </c>
      <c r="C100" s="20"/>
      <c r="D100" s="21">
        <f>AVERAGE(I100,K100,M100,AE100,AG100)</f>
        <v>5.150363863287251</v>
      </c>
      <c r="E100" s="22">
        <f>SUM(H100,J100,L100,AD100,AF100)</f>
        <v>93</v>
      </c>
      <c r="F100" s="23"/>
      <c r="G100" s="58"/>
      <c r="H100" s="70">
        <v>18</v>
      </c>
      <c r="I100" s="58">
        <v>4.8166666666666664</v>
      </c>
      <c r="J100" s="24">
        <v>12</v>
      </c>
      <c r="K100" s="25">
        <v>6.078125</v>
      </c>
      <c r="L100" s="66">
        <v>21</v>
      </c>
      <c r="M100" s="5">
        <v>5.3</v>
      </c>
      <c r="AD100" s="4">
        <v>21</v>
      </c>
      <c r="AE100" s="5">
        <v>4.5892857142857144</v>
      </c>
      <c r="AF100" s="66">
        <v>21</v>
      </c>
      <c r="AG100" s="5">
        <v>4.967741935483871</v>
      </c>
    </row>
    <row r="101" spans="1:33" ht="15" customHeight="1">
      <c r="A101" s="19">
        <v>9</v>
      </c>
      <c r="B101" s="20" t="s">
        <v>48</v>
      </c>
      <c r="C101" s="20"/>
      <c r="D101" s="21">
        <f>AVERAGE(G101,K101,M101,O101,Q101,W101,Y101,AA101,AC101,AE101,AG101,AI101,AK101,AM101,AO101)</f>
        <v>5.9780178571428566</v>
      </c>
      <c r="E101" s="22">
        <f>SUM(F101,J101,L101,N101,P101,V101,X101,Z101,AB101,AD101,AF101,AH101,AJ101,AL101,AN101)</f>
        <v>90</v>
      </c>
      <c r="F101" s="23">
        <v>21</v>
      </c>
      <c r="G101" s="58">
        <v>6.32</v>
      </c>
      <c r="H101" s="70"/>
      <c r="I101" s="58"/>
      <c r="J101" s="24">
        <v>15</v>
      </c>
      <c r="K101" s="25">
        <v>6.234375</v>
      </c>
      <c r="L101" s="66">
        <v>12</v>
      </c>
      <c r="M101" s="5">
        <v>5.0333333333333332</v>
      </c>
      <c r="N101" s="4">
        <v>24</v>
      </c>
      <c r="O101" s="5">
        <v>6.0857142857142854</v>
      </c>
      <c r="P101" s="66">
        <v>18</v>
      </c>
      <c r="Q101" s="5">
        <v>6.2166666666666668</v>
      </c>
    </row>
    <row r="102" spans="1:33" ht="15" customHeight="1">
      <c r="A102" s="19">
        <v>10</v>
      </c>
      <c r="B102" s="20" t="s">
        <v>140</v>
      </c>
      <c r="C102" s="20"/>
      <c r="D102" s="21">
        <f>AVERAGE(K102,Q102,W102,Y102,AA102,AC102,AE102,AG102,AI102,AK102,AM102,AO102)</f>
        <v>7.1137400793650798</v>
      </c>
      <c r="E102" s="22">
        <f>SUM(J102,P102,V102,X102,Z102,AB102,AD102,AF102,AH102,AJ102,AL102,AN102)</f>
        <v>78</v>
      </c>
      <c r="F102" s="23"/>
      <c r="G102" s="58"/>
      <c r="H102" s="70"/>
      <c r="I102" s="58"/>
      <c r="J102" s="24">
        <v>30</v>
      </c>
      <c r="K102" s="25">
        <v>7.328125</v>
      </c>
      <c r="P102" s="66">
        <v>21</v>
      </c>
      <c r="Q102" s="5">
        <v>6.5666666666666664</v>
      </c>
      <c r="V102" s="4">
        <v>27</v>
      </c>
      <c r="W102" s="5">
        <v>7.4464285714285712</v>
      </c>
    </row>
    <row r="103" spans="1:33" ht="15" customHeight="1">
      <c r="A103" s="19">
        <v>11</v>
      </c>
      <c r="B103" s="20" t="s">
        <v>246</v>
      </c>
      <c r="C103" s="20"/>
      <c r="D103" s="21">
        <f>AVERAGE(O103,Q103,AE103,AG103,AI103,AK103,AM103,AO103)</f>
        <v>5.0948412698412691</v>
      </c>
      <c r="E103" s="22">
        <f>SUM(N103,P103,AD103,AF103,AH103,AJ103,AL103,AN103)</f>
        <v>54</v>
      </c>
      <c r="F103" s="23"/>
      <c r="G103" s="58"/>
      <c r="H103" s="70"/>
      <c r="I103" s="58"/>
      <c r="J103" s="24"/>
      <c r="K103" s="25"/>
      <c r="N103" s="4">
        <v>18</v>
      </c>
      <c r="O103" s="5">
        <v>5.5857142857142854</v>
      </c>
      <c r="P103" s="66">
        <v>12</v>
      </c>
      <c r="Q103" s="5">
        <v>4.9666666666666668</v>
      </c>
      <c r="AD103" s="4">
        <v>24</v>
      </c>
      <c r="AE103" s="5">
        <v>4.7321428571428568</v>
      </c>
    </row>
    <row r="104" spans="1:33" ht="15" customHeight="1">
      <c r="A104" s="19">
        <v>12</v>
      </c>
      <c r="B104" s="20" t="s">
        <v>88</v>
      </c>
      <c r="C104" s="20"/>
      <c r="D104" s="21">
        <f>AVERAGE(I104,K104,M104,O104,S104,U104,W104,Y104,AA104,AC104,AE104,AG104,AI104,AK104,AM104,AO104)</f>
        <v>3.2096428571428577</v>
      </c>
      <c r="E104" s="22">
        <f>SUM(H104,J104,L104,N104,R104,T104,V104,X104,Z104,AB104,AD104,AF104,AH104,AJ104,AL104,AN104)</f>
        <v>42</v>
      </c>
      <c r="F104" s="23"/>
      <c r="G104" s="58"/>
      <c r="H104" s="70">
        <v>12</v>
      </c>
      <c r="I104" s="58">
        <v>3.5666666666666669</v>
      </c>
      <c r="J104" s="24">
        <v>3</v>
      </c>
      <c r="K104" s="25">
        <v>3.609375</v>
      </c>
      <c r="L104" s="66">
        <v>3</v>
      </c>
      <c r="M104" s="5">
        <v>2.5333333333333332</v>
      </c>
      <c r="N104" s="4">
        <v>6</v>
      </c>
      <c r="O104" s="5">
        <v>3.3857142857142857</v>
      </c>
      <c r="R104" s="4">
        <v>18</v>
      </c>
      <c r="S104" s="5">
        <v>2.953125</v>
      </c>
    </row>
    <row r="105" spans="1:33" ht="15" customHeight="1">
      <c r="A105" s="19">
        <v>13</v>
      </c>
      <c r="B105" s="20" t="s">
        <v>247</v>
      </c>
      <c r="C105" s="20"/>
      <c r="D105" s="21">
        <f>AVERAGE(O105,Y105,AA105,AC105,AE105,AG105,AI105,AK105,AM105,AO105)</f>
        <v>4.9732142857142856</v>
      </c>
      <c r="E105" s="22">
        <f>SUM(N105,X105,Z105,AB105,AD105,AF105,AH105,AJ105,AL105,AN105)</f>
        <v>36</v>
      </c>
      <c r="F105" s="23"/>
      <c r="G105" s="58"/>
      <c r="H105" s="70"/>
      <c r="I105" s="58"/>
      <c r="J105" s="24"/>
      <c r="K105" s="25"/>
      <c r="N105" s="4">
        <v>15</v>
      </c>
      <c r="O105" s="5">
        <v>5</v>
      </c>
      <c r="X105" s="66">
        <v>21</v>
      </c>
      <c r="Y105" s="5">
        <v>4.9464285714285712</v>
      </c>
    </row>
    <row r="106" spans="1:33" ht="15" customHeight="1">
      <c r="A106" s="19">
        <v>14</v>
      </c>
      <c r="B106" s="20" t="s">
        <v>205</v>
      </c>
      <c r="C106" s="20"/>
      <c r="D106" s="21">
        <f>AVERAGE(M106,W106,Y106,AA106,AC106,AE106,AG106,AI106,AK106,AM106,AO106)</f>
        <v>4.9976190476190476</v>
      </c>
      <c r="E106" s="22">
        <f>SUM(L106,V106,X106,Z106,AB106,AD106,AF106,AH106,AJ106,AL106,AN106)</f>
        <v>33</v>
      </c>
      <c r="F106" s="23"/>
      <c r="G106" s="58"/>
      <c r="H106" s="70"/>
      <c r="I106" s="58"/>
      <c r="J106" s="24"/>
      <c r="K106" s="25"/>
      <c r="L106" s="66">
        <v>15</v>
      </c>
      <c r="M106" s="5">
        <v>5.0666666666666664</v>
      </c>
      <c r="V106" s="4">
        <v>18</v>
      </c>
      <c r="W106" s="5">
        <v>4.9285714285714288</v>
      </c>
    </row>
    <row r="107" spans="1:33" ht="15" customHeight="1">
      <c r="A107" s="19">
        <v>15</v>
      </c>
      <c r="B107" s="20" t="s">
        <v>62</v>
      </c>
      <c r="C107" s="20"/>
      <c r="D107" s="21">
        <f>AVERAGE(G107,U107,W107,Y107,AA107,AC107,AE107,AG107,AI107,AK107,AM107,AO107)</f>
        <v>6.77</v>
      </c>
      <c r="E107" s="22">
        <f>SUM(F107,T107,V107,X107,Z107,AB107,AD107,AF107,AH107,AJ107,AL107,AN107)</f>
        <v>27</v>
      </c>
      <c r="F107" s="23">
        <v>27</v>
      </c>
      <c r="G107" s="58">
        <v>6.77</v>
      </c>
      <c r="H107" s="70"/>
      <c r="I107" s="58"/>
      <c r="J107" s="24"/>
      <c r="K107" s="25"/>
    </row>
    <row r="108" spans="1:33" ht="15" customHeight="1">
      <c r="A108" s="19">
        <v>16</v>
      </c>
      <c r="B108" s="20" t="s">
        <v>378</v>
      </c>
      <c r="C108" s="20"/>
      <c r="D108" s="21">
        <f>AVERAGE(AE108,AG108,AI108,AK108,AM108,AO108)</f>
        <v>5.4464285714285712</v>
      </c>
      <c r="E108" s="22">
        <f>SUM(AD108,AF108,AH108,AJ108,AL108,AN108)</f>
        <v>27</v>
      </c>
      <c r="F108" s="23"/>
      <c r="G108" s="58"/>
      <c r="H108" s="70"/>
      <c r="I108" s="58"/>
      <c r="J108" s="24"/>
      <c r="K108" s="25"/>
      <c r="AD108" s="4">
        <v>27</v>
      </c>
      <c r="AE108" s="5">
        <v>5.4464285714285712</v>
      </c>
    </row>
    <row r="109" spans="1:33" ht="15" customHeight="1">
      <c r="A109" s="19">
        <v>17</v>
      </c>
      <c r="B109" s="20" t="s">
        <v>141</v>
      </c>
      <c r="C109" s="20"/>
      <c r="D109" s="21">
        <f>AVERAGE(K109,O109,Q109,AE109,AG109,AI109,AK109,AM109,AO109)</f>
        <v>3.6500372023809522</v>
      </c>
      <c r="E109" s="22">
        <f>SUM(J109,N109,P109,AD109,AF109,AH109,AJ109,AL109,AN109)</f>
        <v>27</v>
      </c>
      <c r="F109" s="23"/>
      <c r="G109" s="58"/>
      <c r="H109" s="70"/>
      <c r="I109" s="58"/>
      <c r="J109" s="24">
        <v>0</v>
      </c>
      <c r="K109" s="25">
        <v>3.265625</v>
      </c>
      <c r="N109" s="4">
        <v>9</v>
      </c>
      <c r="O109" s="5">
        <v>4.1571428571428575</v>
      </c>
      <c r="P109" s="66">
        <v>6</v>
      </c>
      <c r="Q109" s="5">
        <v>4.0166666666666666</v>
      </c>
      <c r="AD109" s="4">
        <v>12</v>
      </c>
      <c r="AE109" s="5">
        <v>3.1607142857142856</v>
      </c>
    </row>
    <row r="110" spans="1:33" ht="15" customHeight="1">
      <c r="A110" s="19">
        <v>18</v>
      </c>
      <c r="B110" s="20" t="s">
        <v>310</v>
      </c>
      <c r="C110" s="20"/>
      <c r="D110" s="21">
        <f>AVERAGE(W110,Y110,AA110,AC110,AE110,AG110,AI110,AK110,AM110,AO110)</f>
        <v>6.7678571428571432</v>
      </c>
      <c r="E110" s="22">
        <f>SUM(V110,X110,Z110,AB110,AD110,AF110,AH110,AJ110,AL110,AN110)</f>
        <v>24</v>
      </c>
      <c r="F110" s="23"/>
      <c r="G110" s="58"/>
      <c r="H110" s="70"/>
      <c r="I110" s="58"/>
      <c r="J110" s="24"/>
      <c r="K110" s="25"/>
      <c r="V110" s="4">
        <v>24</v>
      </c>
      <c r="W110" s="5">
        <v>6.7678571428571432</v>
      </c>
    </row>
    <row r="111" spans="1:33" ht="15" customHeight="1">
      <c r="A111" s="19">
        <v>19</v>
      </c>
      <c r="B111" s="20" t="s">
        <v>260</v>
      </c>
      <c r="C111" s="20"/>
      <c r="D111" s="21">
        <f>AVERAGE(Q111,U111,W111,Y111,AA111,AC111,AE111,AG111,AI111,AK111,AM111,AO111)</f>
        <v>2.9166666666666665</v>
      </c>
      <c r="E111" s="22">
        <f>SUM(P111,T111,V111,X111,Z111,AB111,AD111,AF111,AH111,AJ111,AL111,AN111)</f>
        <v>3</v>
      </c>
      <c r="F111" s="23"/>
      <c r="G111" s="58"/>
      <c r="H111" s="70"/>
      <c r="I111" s="58"/>
      <c r="J111" s="24"/>
      <c r="K111" s="25"/>
      <c r="P111" s="66">
        <v>3</v>
      </c>
      <c r="Q111" s="5">
        <v>2.9166666666666665</v>
      </c>
    </row>
    <row r="112" spans="1:33" ht="15" customHeight="1">
      <c r="A112" s="19"/>
      <c r="C112" s="20"/>
      <c r="D112" s="21">
        <f t="shared" ref="D112" si="12">AVERAGE(G112,I112,K112,M112,O112,Q112,S112,U112,W112,Y112,AA112,AC112,AE112,AG112,AI112,AK112,AM112,AO112)</f>
        <v>0</v>
      </c>
      <c r="E112" s="22">
        <f t="shared" ref="E112" si="13">SUM(F112,H112,J112,L112,N112,P112,R112,T112,V112,X112,Z112,AB112,AD112,AF112,AH112,AJ112,AL112,AN112)</f>
        <v>0</v>
      </c>
      <c r="F112" s="23"/>
      <c r="G112" s="58">
        <v>0</v>
      </c>
      <c r="H112" s="70"/>
      <c r="I112" s="58"/>
      <c r="J112" s="24"/>
      <c r="K112" s="25"/>
    </row>
    <row r="113" spans="1:41" s="7" customFormat="1" ht="15" customHeight="1" thickBot="1">
      <c r="A113" s="26"/>
      <c r="B113" s="27"/>
      <c r="C113" s="27"/>
      <c r="D113" s="28"/>
      <c r="E113" s="29"/>
      <c r="F113" s="30"/>
      <c r="G113" s="59"/>
      <c r="H113" s="71"/>
      <c r="I113" s="59"/>
      <c r="J113" s="31"/>
      <c r="K113" s="32"/>
      <c r="L113" s="68"/>
      <c r="M113" s="10"/>
      <c r="N113" s="9"/>
      <c r="O113" s="10"/>
      <c r="P113" s="68"/>
      <c r="Q113" s="10"/>
      <c r="R113" s="9"/>
      <c r="S113" s="10"/>
      <c r="T113" s="68"/>
      <c r="U113" s="10"/>
      <c r="V113" s="9"/>
      <c r="W113" s="10"/>
      <c r="X113" s="68"/>
      <c r="Y113" s="10"/>
      <c r="Z113" s="9"/>
      <c r="AA113" s="10"/>
      <c r="AB113" s="68"/>
      <c r="AC113" s="10"/>
      <c r="AD113" s="9"/>
      <c r="AE113" s="10"/>
      <c r="AF113" s="68"/>
      <c r="AG113" s="10"/>
      <c r="AH113" s="9"/>
      <c r="AI113" s="10"/>
      <c r="AJ113" s="68"/>
      <c r="AK113" s="10"/>
      <c r="AL113" s="9"/>
      <c r="AM113" s="10"/>
      <c r="AN113" s="68"/>
      <c r="AO113" s="83"/>
    </row>
    <row r="114" spans="1:41" ht="15" customHeight="1" thickTop="1">
      <c r="A114" s="42"/>
      <c r="B114" s="12" t="s">
        <v>4</v>
      </c>
      <c r="C114" s="76"/>
      <c r="D114" s="77"/>
      <c r="E114" s="78"/>
      <c r="F114" s="43"/>
      <c r="G114" s="79"/>
      <c r="H114" s="69"/>
      <c r="I114" s="79"/>
      <c r="J114" s="87"/>
      <c r="K114" s="88"/>
    </row>
    <row r="115" spans="1:41" ht="15" customHeight="1">
      <c r="A115" s="19">
        <v>1</v>
      </c>
      <c r="B115" s="85" t="s">
        <v>89</v>
      </c>
      <c r="C115" s="76"/>
      <c r="D115" s="21">
        <f>AVERAGE(I115,K115,O115,S115,AG115)</f>
        <v>6.2293596390168968</v>
      </c>
      <c r="E115" s="22">
        <f>SUM(H115,J115,N115,R115,AF115)</f>
        <v>150</v>
      </c>
      <c r="F115" s="43"/>
      <c r="G115" s="79"/>
      <c r="H115" s="70">
        <v>30</v>
      </c>
      <c r="I115" s="86">
        <v>6.1833333333333336</v>
      </c>
      <c r="J115" s="87">
        <v>30</v>
      </c>
      <c r="K115" s="88">
        <v>6.609375</v>
      </c>
      <c r="L115" s="66">
        <v>30</v>
      </c>
      <c r="M115" s="5">
        <v>5.75</v>
      </c>
      <c r="N115" s="4">
        <v>30</v>
      </c>
      <c r="O115" s="5">
        <v>5.7714285714285714</v>
      </c>
      <c r="P115" s="66">
        <v>24</v>
      </c>
      <c r="Q115" s="5">
        <v>5.666666666666667</v>
      </c>
      <c r="R115" s="4">
        <v>30</v>
      </c>
      <c r="S115" s="5">
        <v>6.4375</v>
      </c>
      <c r="AB115" s="66">
        <v>30</v>
      </c>
      <c r="AC115" s="5">
        <v>5.596774193548387</v>
      </c>
      <c r="AF115" s="66">
        <v>30</v>
      </c>
      <c r="AG115" s="5">
        <v>6.145161290322581</v>
      </c>
    </row>
    <row r="116" spans="1:41" ht="15" customHeight="1">
      <c r="A116" s="19">
        <v>2</v>
      </c>
      <c r="B116" s="85" t="s">
        <v>261</v>
      </c>
      <c r="C116" s="76"/>
      <c r="D116" s="21">
        <f>AVERAGE(Q116,S116,U116,AA116,AE116)</f>
        <v>6.0041369047619053</v>
      </c>
      <c r="E116" s="22">
        <f>SUM(P116,R116,T116,Z116,AD116)</f>
        <v>144</v>
      </c>
      <c r="F116" s="43"/>
      <c r="G116" s="79"/>
      <c r="H116" s="70"/>
      <c r="I116" s="86"/>
      <c r="J116" s="87"/>
      <c r="K116" s="88"/>
      <c r="P116" s="66">
        <v>27</v>
      </c>
      <c r="Q116" s="5">
        <v>5.9833333333333334</v>
      </c>
      <c r="R116" s="4">
        <v>27</v>
      </c>
      <c r="S116" s="5">
        <v>5.921875</v>
      </c>
      <c r="T116" s="66">
        <v>30</v>
      </c>
      <c r="U116" s="5">
        <v>6.6333333333333337</v>
      </c>
      <c r="Z116" s="4">
        <v>30</v>
      </c>
      <c r="AA116" s="5">
        <v>6.5892857142857144</v>
      </c>
      <c r="AB116" s="66">
        <v>27</v>
      </c>
      <c r="AC116" s="5">
        <v>5.4838709677419351</v>
      </c>
      <c r="AD116" s="4">
        <v>30</v>
      </c>
      <c r="AE116" s="5">
        <v>4.8928571428571432</v>
      </c>
    </row>
    <row r="117" spans="1:41" ht="15" customHeight="1">
      <c r="A117" s="19">
        <v>3</v>
      </c>
      <c r="B117" s="85" t="s">
        <v>90</v>
      </c>
      <c r="C117" s="76"/>
      <c r="D117" s="21">
        <f>AVERAGE(I117,M117,Q117,U117,W117)</f>
        <v>5.8709523809523816</v>
      </c>
      <c r="E117" s="22">
        <f>SUM(H117,L117,P117,T117,V117)</f>
        <v>138</v>
      </c>
      <c r="F117" s="43"/>
      <c r="G117" s="79"/>
      <c r="H117" s="70">
        <v>27</v>
      </c>
      <c r="I117" s="86">
        <v>6</v>
      </c>
      <c r="J117" s="87"/>
      <c r="K117" s="88"/>
      <c r="L117" s="66">
        <v>27</v>
      </c>
      <c r="M117" s="5">
        <v>5.1833333333333336</v>
      </c>
      <c r="P117" s="66">
        <v>30</v>
      </c>
      <c r="Q117" s="5">
        <v>6.4833333333333334</v>
      </c>
      <c r="T117" s="66">
        <v>27</v>
      </c>
      <c r="U117" s="5">
        <v>6.1166666666666663</v>
      </c>
      <c r="V117" s="4">
        <v>27</v>
      </c>
      <c r="W117" s="5">
        <v>5.5714285714285712</v>
      </c>
    </row>
    <row r="118" spans="1:41" ht="15" customHeight="1">
      <c r="A118" s="19">
        <v>4</v>
      </c>
      <c r="B118" s="85" t="s">
        <v>91</v>
      </c>
      <c r="C118" s="76"/>
      <c r="D118" s="21">
        <f>AVERAGE(I118,M118,U118,W118,AA118)</f>
        <v>5.4876190476190478</v>
      </c>
      <c r="E118" s="22">
        <f>SUM(H118,L118,T118,V118,Z118)</f>
        <v>129</v>
      </c>
      <c r="F118" s="43"/>
      <c r="G118" s="79"/>
      <c r="H118" s="70">
        <v>24</v>
      </c>
      <c r="I118" s="86">
        <v>4.5666666666666664</v>
      </c>
      <c r="J118" s="87"/>
      <c r="K118" s="88"/>
      <c r="L118" s="66">
        <v>24</v>
      </c>
      <c r="M118" s="5">
        <v>4.8499999999999996</v>
      </c>
      <c r="P118" s="66">
        <v>18</v>
      </c>
      <c r="Q118" s="5">
        <v>4.8</v>
      </c>
      <c r="T118" s="66">
        <v>24</v>
      </c>
      <c r="U118" s="5">
        <v>5.45</v>
      </c>
      <c r="V118" s="4">
        <v>30</v>
      </c>
      <c r="W118" s="5">
        <v>6.0892857142857144</v>
      </c>
      <c r="Z118" s="4">
        <v>27</v>
      </c>
      <c r="AA118" s="5">
        <v>6.4821428571428568</v>
      </c>
    </row>
    <row r="119" spans="1:41" ht="15" customHeight="1">
      <c r="A119" s="19">
        <v>5</v>
      </c>
      <c r="B119" s="85" t="s">
        <v>92</v>
      </c>
      <c r="C119" s="76"/>
      <c r="D119" s="21">
        <f>AVERAGE(K119,S119,Y119,AC119,AG119)</f>
        <v>4.9703917050691251</v>
      </c>
      <c r="E119" s="22">
        <f>SUM(J119,R119,X119,AB119,AF119)</f>
        <v>129</v>
      </c>
      <c r="F119" s="43"/>
      <c r="G119" s="79"/>
      <c r="H119" s="70">
        <v>21</v>
      </c>
      <c r="I119" s="86">
        <v>4.333333333333333</v>
      </c>
      <c r="J119" s="87">
        <v>27</v>
      </c>
      <c r="K119" s="88">
        <v>5.75</v>
      </c>
      <c r="L119" s="66">
        <v>15</v>
      </c>
      <c r="M119" s="5">
        <v>3.9666666666666668</v>
      </c>
      <c r="P119" s="66">
        <v>21</v>
      </c>
      <c r="Q119" s="5">
        <v>4.8</v>
      </c>
      <c r="R119" s="4">
        <v>24</v>
      </c>
      <c r="S119" s="5">
        <v>5.125</v>
      </c>
      <c r="X119" s="66">
        <v>27</v>
      </c>
      <c r="Y119" s="5">
        <v>5.4285714285714288</v>
      </c>
      <c r="AB119" s="66">
        <v>24</v>
      </c>
      <c r="AC119" s="5">
        <v>4.838709677419355</v>
      </c>
      <c r="AF119" s="66">
        <v>27</v>
      </c>
      <c r="AG119" s="5">
        <v>3.7096774193548385</v>
      </c>
    </row>
    <row r="120" spans="1:41" ht="15" customHeight="1">
      <c r="A120" s="19">
        <v>6</v>
      </c>
      <c r="B120" s="85" t="s">
        <v>203</v>
      </c>
      <c r="C120" s="76"/>
      <c r="D120" s="21">
        <f>AVERAGE(O120,Q120,S120,Y120,AA120,AC120,AE120,AG120,AI120,AK120,AM120,AO120)</f>
        <v>5.0266369047619053</v>
      </c>
      <c r="E120" s="22">
        <f>SUM(N120,P120,R120,X120,Z120,AB120,AD120,AF120,AH120,AJ120,AL120,AN120)</f>
        <v>111</v>
      </c>
      <c r="F120" s="43"/>
      <c r="G120" s="79"/>
      <c r="H120" s="70"/>
      <c r="I120" s="86"/>
      <c r="J120" s="87"/>
      <c r="K120" s="88"/>
      <c r="L120" s="66">
        <v>12</v>
      </c>
      <c r="M120" s="5">
        <v>3.2</v>
      </c>
      <c r="N120" s="4">
        <v>27</v>
      </c>
      <c r="O120" s="5">
        <v>4.2571428571428571</v>
      </c>
      <c r="P120" s="66">
        <v>12</v>
      </c>
      <c r="Q120" s="5">
        <v>4.5166666666666666</v>
      </c>
      <c r="R120" s="4">
        <v>21</v>
      </c>
      <c r="S120" s="5">
        <v>4.609375</v>
      </c>
      <c r="X120" s="66">
        <v>30</v>
      </c>
      <c r="Y120" s="5">
        <v>5.625</v>
      </c>
      <c r="Z120" s="4">
        <v>21</v>
      </c>
      <c r="AA120" s="5">
        <v>6.125</v>
      </c>
    </row>
    <row r="121" spans="1:41" ht="15" customHeight="1">
      <c r="A121" s="19">
        <v>7</v>
      </c>
      <c r="B121" s="85" t="s">
        <v>234</v>
      </c>
      <c r="C121" s="76"/>
      <c r="D121" s="21">
        <f>AVERAGE(O121,S121,AE121,AG121,AI121,AK121,AM121,AO121)</f>
        <v>2.0571428571428569</v>
      </c>
      <c r="E121" s="22">
        <f>SUM(N121,R121,AD121,AF121,AH121,AJ121,AL121,AN121)</f>
        <v>60</v>
      </c>
      <c r="F121" s="43"/>
      <c r="G121" s="79"/>
      <c r="H121" s="70"/>
      <c r="I121" s="86"/>
      <c r="J121" s="87"/>
      <c r="K121" s="88"/>
      <c r="N121" s="4">
        <v>18</v>
      </c>
      <c r="O121" s="5">
        <v>2.1</v>
      </c>
      <c r="R121" s="4">
        <v>15</v>
      </c>
      <c r="S121" s="5">
        <v>2.125</v>
      </c>
      <c r="AD121" s="4">
        <v>27</v>
      </c>
      <c r="AE121" s="5">
        <v>1.9464285714285714</v>
      </c>
    </row>
    <row r="122" spans="1:41" ht="15" customHeight="1">
      <c r="A122" s="19">
        <v>8</v>
      </c>
      <c r="B122" s="85" t="s">
        <v>312</v>
      </c>
      <c r="C122" s="76"/>
      <c r="D122" s="21">
        <f>AVERAGE(W122,AA122,AC122,AE122,AG122,AI122,AK122,AM122,AO122)</f>
        <v>5.9375</v>
      </c>
      <c r="E122" s="22">
        <f>SUM(V122,Z122,AB122,AD122,AF122,AH122,AJ122,AL122,AN122)</f>
        <v>45</v>
      </c>
      <c r="F122" s="43"/>
      <c r="G122" s="79"/>
      <c r="H122" s="70"/>
      <c r="I122" s="86"/>
      <c r="J122" s="87"/>
      <c r="K122" s="88"/>
      <c r="V122" s="4">
        <v>21</v>
      </c>
      <c r="W122" s="5">
        <v>5.4107142857142856</v>
      </c>
      <c r="Z122" s="4">
        <v>24</v>
      </c>
      <c r="AA122" s="5">
        <v>6.4642857142857144</v>
      </c>
    </row>
    <row r="123" spans="1:41" ht="15" customHeight="1">
      <c r="A123" s="19">
        <v>9</v>
      </c>
      <c r="B123" s="85" t="s">
        <v>142</v>
      </c>
      <c r="C123" s="76"/>
      <c r="D123" s="21">
        <f>AVERAGE(K123,M123,U123,W123,Y123,AA123,AC123,AE123,AG123,AI123,AK123,AM123,AO123)</f>
        <v>3.6536458333333335</v>
      </c>
      <c r="E123" s="22">
        <f>SUM(J123,L123,T123,V123,X123,Z123,AB123,AD123,AF123,AH123,AJ123,AL123,AN123)</f>
        <v>42</v>
      </c>
      <c r="F123" s="43"/>
      <c r="G123" s="79"/>
      <c r="H123" s="70"/>
      <c r="I123" s="86"/>
      <c r="J123" s="87">
        <v>24</v>
      </c>
      <c r="K123" s="88">
        <v>3.140625</v>
      </c>
      <c r="L123" s="66">
        <v>18</v>
      </c>
      <c r="M123" s="5">
        <v>4.166666666666667</v>
      </c>
    </row>
    <row r="124" spans="1:41" ht="15" customHeight="1">
      <c r="A124" s="19">
        <v>10</v>
      </c>
      <c r="B124" s="85" t="s">
        <v>44</v>
      </c>
      <c r="C124" s="76"/>
      <c r="D124" s="21">
        <f>AVERAGE(W124,Y124,AA124,AC124,AE124,AG124,AI124,AK124,AM124,AO124)</f>
        <v>4.3035714285714288</v>
      </c>
      <c r="E124" s="22">
        <f>SUM(V124,X124,Z124,AB124,AD124,AF124,AH124,AJ124,AL124,AN124)</f>
        <v>39</v>
      </c>
      <c r="F124" s="43"/>
      <c r="G124" s="79"/>
      <c r="H124" s="70"/>
      <c r="I124" s="86"/>
      <c r="J124" s="87"/>
      <c r="K124" s="88"/>
      <c r="V124" s="4">
        <v>15</v>
      </c>
      <c r="W124" s="5">
        <v>4.2321428571428568</v>
      </c>
      <c r="X124" s="66">
        <v>24</v>
      </c>
      <c r="Y124" s="5">
        <v>4.375</v>
      </c>
    </row>
    <row r="125" spans="1:41" ht="15" customHeight="1">
      <c r="A125" s="19">
        <v>11</v>
      </c>
      <c r="B125" s="85" t="s">
        <v>232</v>
      </c>
      <c r="C125" s="76"/>
      <c r="D125" s="21">
        <f>AVERAGE(O125,W125,Y125,AA125,AC125,AE125,AG125,AI125,AK125,AM125,AO125)</f>
        <v>3.6232142857142859</v>
      </c>
      <c r="E125" s="22">
        <f>SUM(N125,V125,X125,Z125,AB125,AD125,AF125,AH125,AJ125,AL125,AN125)</f>
        <v>36</v>
      </c>
      <c r="F125" s="43"/>
      <c r="G125" s="79"/>
      <c r="H125" s="70"/>
      <c r="I125" s="86"/>
      <c r="J125" s="87"/>
      <c r="K125" s="88"/>
      <c r="N125" s="4">
        <v>24</v>
      </c>
      <c r="O125" s="5">
        <v>3.7285714285714286</v>
      </c>
      <c r="V125" s="4">
        <v>12</v>
      </c>
      <c r="W125" s="5">
        <v>3.5178571428571428</v>
      </c>
    </row>
    <row r="126" spans="1:41" ht="15" customHeight="1">
      <c r="A126" s="19">
        <v>12</v>
      </c>
      <c r="B126" s="85" t="s">
        <v>202</v>
      </c>
      <c r="C126" s="76"/>
      <c r="D126" s="21">
        <f>AVERAGE(M126,Q126,U126,W126,Y126,AA126,AC126,AE126,AG126,AI126,AK126,AM126,AO126)</f>
        <v>4.1333333333333329</v>
      </c>
      <c r="E126" s="22">
        <f>SUM(L126,P126,T126,V126,X126,Z126,AB126,AD126,AF126,AH126,AJ126,AL126,AN126)</f>
        <v>30</v>
      </c>
      <c r="F126" s="43"/>
      <c r="G126" s="79"/>
      <c r="H126" s="70"/>
      <c r="I126" s="86"/>
      <c r="J126" s="87"/>
      <c r="K126" s="88"/>
      <c r="L126" s="66">
        <v>21</v>
      </c>
      <c r="M126" s="5">
        <v>4.166666666666667</v>
      </c>
      <c r="P126" s="66">
        <v>9</v>
      </c>
      <c r="Q126" s="5">
        <v>4.0999999999999996</v>
      </c>
    </row>
    <row r="127" spans="1:41" ht="15" customHeight="1">
      <c r="A127" s="19">
        <v>13</v>
      </c>
      <c r="B127" s="85" t="s">
        <v>263</v>
      </c>
      <c r="C127" s="76"/>
      <c r="D127" s="21">
        <f>AVERAGE(Q127,U127,W127,Y127,AA127,AC127,AE127,AG127,AI127,AK127,AM127,AO127)</f>
        <v>2.3166666666666669</v>
      </c>
      <c r="E127" s="22">
        <f>SUM(P127,T127,V127,X127,Z127,AB127,AD127,AF127,AH127,AJ127,AL127,AN127)</f>
        <v>27</v>
      </c>
      <c r="F127" s="43"/>
      <c r="G127" s="79"/>
      <c r="H127" s="70"/>
      <c r="I127" s="86"/>
      <c r="J127" s="87"/>
      <c r="K127" s="88"/>
      <c r="P127" s="66">
        <v>6</v>
      </c>
      <c r="Q127" s="5">
        <v>2.3166666666666669</v>
      </c>
      <c r="T127" s="66">
        <v>21</v>
      </c>
      <c r="U127" s="5">
        <v>2.3166666666666669</v>
      </c>
    </row>
    <row r="128" spans="1:41" ht="15" customHeight="1">
      <c r="A128" s="19">
        <v>14</v>
      </c>
      <c r="B128" s="85" t="s">
        <v>311</v>
      </c>
      <c r="C128" s="76"/>
      <c r="D128" s="21">
        <f>AVERAGE(W128,Y128,AA128,AC128,AE128,AG128,AI128,AK128,AM128,AO128)</f>
        <v>5.5</v>
      </c>
      <c r="E128" s="22">
        <f>SUM(V128,X128,Z128,AB128,AD128,AF128,AH128,AJ128,AL128,AN128)</f>
        <v>24</v>
      </c>
      <c r="F128" s="43"/>
      <c r="G128" s="79"/>
      <c r="H128" s="70"/>
      <c r="I128" s="86"/>
      <c r="J128" s="87"/>
      <c r="K128" s="88"/>
      <c r="V128" s="4">
        <v>24</v>
      </c>
      <c r="W128" s="5">
        <v>5.5</v>
      </c>
    </row>
    <row r="129" spans="1:41" ht="15" customHeight="1">
      <c r="A129" s="19">
        <v>15</v>
      </c>
      <c r="B129" s="85" t="s">
        <v>233</v>
      </c>
      <c r="C129" s="76"/>
      <c r="D129" s="21">
        <f>AVERAGE(O129,U129,W129,Y129,AA129,AC129,AE129,AG129,AI129,AK129,AM129,AO129)</f>
        <v>3.2285714285714286</v>
      </c>
      <c r="E129" s="22">
        <f>SUM(N129,T129,V129,X129,Z129,AB129,AD129,AF129,AH129,AJ129,AL129,AN129)</f>
        <v>21</v>
      </c>
      <c r="F129" s="43"/>
      <c r="G129" s="79"/>
      <c r="H129" s="70"/>
      <c r="I129" s="86"/>
      <c r="J129" s="87"/>
      <c r="K129" s="88"/>
      <c r="N129" s="4">
        <v>21</v>
      </c>
      <c r="O129" s="5">
        <v>3.2285714285714286</v>
      </c>
    </row>
    <row r="130" spans="1:41" ht="15" customHeight="1">
      <c r="A130" s="19">
        <v>16</v>
      </c>
      <c r="B130" s="85" t="s">
        <v>313</v>
      </c>
      <c r="C130" s="76"/>
      <c r="D130" s="21">
        <f>AVERAGE(W130,Y130,AA130,AC130,AE130,AG130,AI130,AK130,AM130,AO130)</f>
        <v>4.8214285714285712</v>
      </c>
      <c r="E130" s="22">
        <f>SUM(V130,X130,Z130,AB130,AD130,AF130,AH130,AJ130,AL130,AN130)</f>
        <v>18</v>
      </c>
      <c r="F130" s="43"/>
      <c r="G130" s="79"/>
      <c r="H130" s="70"/>
      <c r="I130" s="86"/>
      <c r="J130" s="87"/>
      <c r="K130" s="88"/>
      <c r="V130" s="4">
        <v>18</v>
      </c>
      <c r="W130" s="5">
        <v>4.8214285714285712</v>
      </c>
    </row>
    <row r="131" spans="1:41" ht="15" customHeight="1">
      <c r="A131" s="19">
        <v>17</v>
      </c>
      <c r="B131" s="85" t="s">
        <v>365</v>
      </c>
      <c r="C131" s="76"/>
      <c r="D131" s="21">
        <f>AVERAGE(AC131,AE131,AG131,AI131,AK131,AM131,AO131)</f>
        <v>3.9193548387096775</v>
      </c>
      <c r="E131" s="22">
        <f>SUM(AB131,AD131,AF131,AH131,AJ131,AL131,AN131)</f>
        <v>18</v>
      </c>
      <c r="F131" s="43"/>
      <c r="G131" s="79"/>
      <c r="H131" s="70"/>
      <c r="I131" s="86"/>
      <c r="J131" s="87"/>
      <c r="K131" s="88"/>
      <c r="AB131" s="66">
        <v>18</v>
      </c>
      <c r="AC131" s="5">
        <v>3.9193548387096775</v>
      </c>
    </row>
    <row r="132" spans="1:41" ht="15" customHeight="1">
      <c r="A132" s="19">
        <v>18</v>
      </c>
      <c r="B132" s="85" t="s">
        <v>290</v>
      </c>
      <c r="C132" s="76"/>
      <c r="D132" s="21">
        <f>AVERAGE(S132,U132,W132,Y132,AA132,AC132,AE132,AG132,AI132,AK132,AM132,AO132)</f>
        <v>3.1875</v>
      </c>
      <c r="E132" s="22">
        <f>SUM(R132,T132,V132,X132,Z132,AB132,AD132,AF132,AH132,AJ132,AL132,AN132)</f>
        <v>18</v>
      </c>
      <c r="F132" s="43"/>
      <c r="G132" s="79"/>
      <c r="H132" s="70"/>
      <c r="I132" s="86"/>
      <c r="J132" s="87"/>
      <c r="K132" s="88"/>
      <c r="R132" s="4">
        <v>18</v>
      </c>
      <c r="S132" s="5">
        <v>3.1875</v>
      </c>
    </row>
    <row r="133" spans="1:41" ht="15" customHeight="1">
      <c r="A133" s="19">
        <v>19</v>
      </c>
      <c r="B133" s="85" t="s">
        <v>262</v>
      </c>
      <c r="C133" s="76"/>
      <c r="D133" s="21">
        <f>AVERAGE(Q133,U133,W133,Y133,AA133,AC133,AE133,AG133,AI133,AK133,AM133,AO133)</f>
        <v>4.7166666666666668</v>
      </c>
      <c r="E133" s="22">
        <f>SUM(P133,T133,V133,X133,Z133,AB133,AD133,AF133,AH133,AJ133,AL133,AN133)</f>
        <v>15</v>
      </c>
      <c r="F133" s="43"/>
      <c r="G133" s="79"/>
      <c r="H133" s="70"/>
      <c r="I133" s="86"/>
      <c r="J133" s="87"/>
      <c r="K133" s="88"/>
      <c r="P133" s="66">
        <v>15</v>
      </c>
      <c r="Q133" s="5">
        <v>4.7166666666666668</v>
      </c>
    </row>
    <row r="134" spans="1:41" ht="15" customHeight="1">
      <c r="A134" s="19">
        <v>20</v>
      </c>
      <c r="B134" s="85" t="s">
        <v>272</v>
      </c>
      <c r="C134" s="76"/>
      <c r="D134" s="21">
        <f>AVERAGE(AC134,AE134,AG134,AI134,AK134,AM134,AO134)</f>
        <v>3.225806451612903</v>
      </c>
      <c r="E134" s="22">
        <f>SUM(AB134,AD134,AF134,AH134,AJ134,AL134,AN134)</f>
        <v>15</v>
      </c>
      <c r="F134" s="43"/>
      <c r="G134" s="79"/>
      <c r="H134" s="70"/>
      <c r="I134" s="86"/>
      <c r="J134" s="87"/>
      <c r="K134" s="88"/>
      <c r="AB134" s="66">
        <v>15</v>
      </c>
      <c r="AC134" s="5">
        <v>3.225806451612903</v>
      </c>
    </row>
    <row r="135" spans="1:41" ht="15" customHeight="1">
      <c r="A135" s="19">
        <v>21</v>
      </c>
      <c r="B135" s="85" t="s">
        <v>314</v>
      </c>
      <c r="C135" s="76"/>
      <c r="D135" s="21">
        <f>AVERAGE(W135,Y135,AA135,AC135,AE135,AG135,AI135,AK135,AM135,AO135)</f>
        <v>3.0535714285714284</v>
      </c>
      <c r="E135" s="22">
        <f>SUM(V135,X135,Z135,AB135,AD135,AF135,AH135,AJ135,AL135,AN135)</f>
        <v>9</v>
      </c>
      <c r="F135" s="43"/>
      <c r="G135" s="79"/>
      <c r="H135" s="70"/>
      <c r="I135" s="86"/>
      <c r="J135" s="87"/>
      <c r="K135" s="88"/>
      <c r="V135" s="4">
        <v>9</v>
      </c>
      <c r="W135" s="5">
        <v>3.0535714285714284</v>
      </c>
    </row>
    <row r="136" spans="1:41" ht="15" customHeight="1">
      <c r="A136" s="19">
        <v>22</v>
      </c>
      <c r="B136" s="85" t="s">
        <v>315</v>
      </c>
      <c r="C136" s="76"/>
      <c r="D136" s="21">
        <f>AVERAGE(W136,Y136,AA136,AC136,AE136,AG136,AI136,AK136,AM136,AO136)</f>
        <v>2.8392857142857144</v>
      </c>
      <c r="E136" s="22">
        <f>SUM(V136,X136,Z136,AB136,AD136,AF136,AH136,AJ136,AL136,AN136)</f>
        <v>6</v>
      </c>
      <c r="F136" s="43"/>
      <c r="G136" s="79"/>
      <c r="H136" s="70"/>
      <c r="I136" s="86"/>
      <c r="J136" s="87"/>
      <c r="K136" s="88"/>
      <c r="V136" s="4">
        <v>6</v>
      </c>
      <c r="W136" s="5">
        <v>2.8392857142857144</v>
      </c>
    </row>
    <row r="137" spans="1:41" ht="15" customHeight="1">
      <c r="A137" s="19">
        <v>23</v>
      </c>
      <c r="B137" s="85" t="s">
        <v>316</v>
      </c>
      <c r="C137" s="76"/>
      <c r="D137" s="21">
        <f>AVERAGE(W137,Y137,AA137,AC137,AE137,AG137,AI137,AK137,AM137,AO137)</f>
        <v>2.6607142857142856</v>
      </c>
      <c r="E137" s="22">
        <f>SUM(V137,X137,Z137,AB137,AD137,AF137,AH137,AJ137,AL137,AN137)</f>
        <v>3</v>
      </c>
      <c r="F137" s="43"/>
      <c r="G137" s="79"/>
      <c r="H137" s="70"/>
      <c r="I137" s="86"/>
      <c r="J137" s="87"/>
      <c r="K137" s="88"/>
      <c r="V137" s="4">
        <v>3</v>
      </c>
      <c r="W137" s="5">
        <v>2.6607142857142856</v>
      </c>
    </row>
    <row r="138" spans="1:41" ht="15" customHeight="1">
      <c r="A138" s="19"/>
      <c r="B138" s="20"/>
      <c r="C138" s="20"/>
      <c r="D138" s="21">
        <f>AVERAGE(G138,I138,K138,M138,O138,Q138,S138,U138,W138,Y138,AA138,AC138,AE138,AG138,AI138,AK138,AM138,AO138)</f>
        <v>0</v>
      </c>
      <c r="E138" s="22">
        <f>SUM(F138,H138,J138,L138,N138,P138,R138,T138,V138,X138,Z138,AB138,AD138,AF138,AH138,AJ138,AL138,AN138)</f>
        <v>0</v>
      </c>
      <c r="F138" s="23"/>
      <c r="G138" s="58">
        <v>0</v>
      </c>
      <c r="H138" s="70"/>
      <c r="I138" s="58"/>
      <c r="J138" s="87"/>
      <c r="K138" s="89"/>
    </row>
    <row r="139" spans="1:41" s="7" customFormat="1" ht="15" customHeight="1" thickBot="1">
      <c r="A139" s="34"/>
      <c r="B139" s="35"/>
      <c r="C139" s="35"/>
      <c r="D139" s="36"/>
      <c r="E139" s="35"/>
      <c r="F139" s="37"/>
      <c r="G139" s="60"/>
      <c r="H139" s="72"/>
      <c r="I139" s="60"/>
      <c r="J139" s="38"/>
      <c r="K139" s="39"/>
      <c r="L139" s="68"/>
      <c r="M139" s="10"/>
      <c r="N139" s="9"/>
      <c r="O139" s="10"/>
      <c r="P139" s="68"/>
      <c r="Q139" s="10"/>
      <c r="R139" s="9"/>
      <c r="S139" s="10"/>
      <c r="T139" s="68"/>
      <c r="U139" s="10"/>
      <c r="V139" s="9"/>
      <c r="W139" s="10"/>
      <c r="X139" s="68"/>
      <c r="Y139" s="10"/>
      <c r="Z139" s="9"/>
      <c r="AA139" s="10"/>
      <c r="AB139" s="68"/>
      <c r="AC139" s="10"/>
      <c r="AD139" s="9"/>
      <c r="AE139" s="10"/>
      <c r="AF139" s="68"/>
      <c r="AG139" s="10"/>
      <c r="AH139" s="9"/>
      <c r="AI139" s="10"/>
      <c r="AJ139" s="68"/>
      <c r="AK139" s="10"/>
      <c r="AL139" s="9"/>
      <c r="AM139" s="10"/>
      <c r="AN139" s="68"/>
      <c r="AO139" s="83"/>
    </row>
    <row r="140" spans="1:41" ht="15" customHeight="1" thickTop="1">
      <c r="A140" s="19">
        <v>1</v>
      </c>
      <c r="B140" s="45" t="s">
        <v>56</v>
      </c>
      <c r="C140" s="40"/>
      <c r="D140" s="21">
        <f>AVERAGE(G140,AA140,AC140,AE140,AG140)</f>
        <v>7.1773640552995399</v>
      </c>
      <c r="E140" s="22">
        <f>SUM(F140,Z140,AB140,AD140,AF140)</f>
        <v>144</v>
      </c>
      <c r="F140" s="24">
        <v>30</v>
      </c>
      <c r="G140" s="25">
        <v>7.82</v>
      </c>
      <c r="H140" s="73">
        <v>27</v>
      </c>
      <c r="I140" s="25">
        <v>6.7666666666666666</v>
      </c>
      <c r="J140" s="24">
        <v>18</v>
      </c>
      <c r="K140" s="25">
        <v>6.75</v>
      </c>
      <c r="T140" s="66">
        <v>21</v>
      </c>
      <c r="U140" s="5">
        <v>6.2666666666666666</v>
      </c>
      <c r="Z140" s="4">
        <v>27</v>
      </c>
      <c r="AA140" s="5">
        <v>7.2321428571428568</v>
      </c>
      <c r="AB140" s="66">
        <v>27</v>
      </c>
      <c r="AC140" s="5">
        <v>7.0483870967741939</v>
      </c>
      <c r="AD140" s="4">
        <v>30</v>
      </c>
      <c r="AE140" s="5">
        <v>7.125</v>
      </c>
      <c r="AF140" s="66">
        <v>30</v>
      </c>
      <c r="AG140" s="5">
        <v>6.661290322580645</v>
      </c>
    </row>
    <row r="141" spans="1:41" ht="15" customHeight="1">
      <c r="A141" s="19">
        <v>2</v>
      </c>
      <c r="B141" s="45" t="s">
        <v>57</v>
      </c>
      <c r="C141" s="40"/>
      <c r="D141" s="21">
        <f>AVERAGE(G141,K141,O141,S141,Y141)</f>
        <v>6.922053571428572</v>
      </c>
      <c r="E141" s="22">
        <f>SUM(F141,J141,N141,R141,X141)</f>
        <v>138</v>
      </c>
      <c r="F141" s="24">
        <v>27</v>
      </c>
      <c r="G141" s="25">
        <v>6.65</v>
      </c>
      <c r="H141" s="73">
        <v>21</v>
      </c>
      <c r="I141" s="25">
        <v>6.05</v>
      </c>
      <c r="J141" s="24">
        <v>24</v>
      </c>
      <c r="K141" s="25">
        <v>7.140625</v>
      </c>
      <c r="L141" s="66">
        <v>9</v>
      </c>
      <c r="M141" s="5">
        <v>5.75</v>
      </c>
      <c r="N141" s="4">
        <v>30</v>
      </c>
      <c r="O141" s="5">
        <v>6.9714285714285715</v>
      </c>
      <c r="P141" s="66">
        <v>15</v>
      </c>
      <c r="Q141" s="5">
        <v>6.6333333333333337</v>
      </c>
      <c r="R141" s="4">
        <v>27</v>
      </c>
      <c r="S141" s="5">
        <v>6.6875</v>
      </c>
      <c r="T141" s="66">
        <v>24</v>
      </c>
      <c r="U141" s="5">
        <v>6.5333333333333332</v>
      </c>
      <c r="X141" s="66">
        <v>30</v>
      </c>
      <c r="Y141" s="5">
        <v>7.1607142857142856</v>
      </c>
      <c r="AB141" s="66">
        <v>15</v>
      </c>
      <c r="AC141" s="5">
        <v>5.903225806451613</v>
      </c>
    </row>
    <row r="142" spans="1:41" ht="15" customHeight="1">
      <c r="A142" s="19">
        <v>3</v>
      </c>
      <c r="B142" s="45" t="s">
        <v>147</v>
      </c>
      <c r="C142" s="40"/>
      <c r="D142" s="21">
        <f>AVERAGE(Q142,S142,U142,AA142,AE142)</f>
        <v>6.7718452380952368</v>
      </c>
      <c r="E142" s="22">
        <f>SUM(P142,R142,T142,Z142,AD142)</f>
        <v>138</v>
      </c>
      <c r="F142" s="24"/>
      <c r="G142" s="25"/>
      <c r="H142" s="73">
        <v>15</v>
      </c>
      <c r="I142" s="25">
        <v>5.4666666666666668</v>
      </c>
      <c r="J142" s="24">
        <v>12</v>
      </c>
      <c r="K142" s="25">
        <v>5.46875</v>
      </c>
      <c r="L142" s="66">
        <v>24</v>
      </c>
      <c r="M142" s="5">
        <v>6.15</v>
      </c>
      <c r="N142" s="4">
        <v>24</v>
      </c>
      <c r="O142" s="5">
        <v>6.2</v>
      </c>
      <c r="P142" s="66">
        <v>30</v>
      </c>
      <c r="Q142" s="5">
        <v>7.75</v>
      </c>
      <c r="R142" s="4">
        <v>30</v>
      </c>
      <c r="S142" s="5">
        <v>6.71875</v>
      </c>
      <c r="T142" s="66">
        <v>27</v>
      </c>
      <c r="U142" s="5">
        <v>6.5333333333333332</v>
      </c>
      <c r="Z142" s="4">
        <v>24</v>
      </c>
      <c r="AA142" s="5">
        <v>6.75</v>
      </c>
      <c r="AB142" s="66">
        <v>21</v>
      </c>
      <c r="AC142" s="5">
        <v>6.290322580645161</v>
      </c>
      <c r="AD142" s="4">
        <v>27</v>
      </c>
      <c r="AE142" s="5">
        <v>6.1071428571428568</v>
      </c>
      <c r="AF142" s="66">
        <v>21</v>
      </c>
      <c r="AG142" s="5">
        <v>5.903225806451613</v>
      </c>
    </row>
    <row r="143" spans="1:41" ht="15" customHeight="1">
      <c r="A143" s="19">
        <v>4</v>
      </c>
      <c r="B143" s="45" t="s">
        <v>145</v>
      </c>
      <c r="C143" s="40"/>
      <c r="D143" s="21">
        <f>AVERAGE(K143,M143,Q143,AA143)</f>
        <v>7.1934523809523805</v>
      </c>
      <c r="E143" s="22">
        <f>SUM(J143,L143,P143,Z143)</f>
        <v>105</v>
      </c>
      <c r="F143" s="24"/>
      <c r="G143" s="25"/>
      <c r="H143" s="73"/>
      <c r="I143" s="25"/>
      <c r="J143" s="24">
        <v>21</v>
      </c>
      <c r="K143" s="25">
        <v>7</v>
      </c>
      <c r="L143" s="66">
        <v>27</v>
      </c>
      <c r="M143" s="5">
        <v>6.5166666666666666</v>
      </c>
      <c r="P143" s="66">
        <v>27</v>
      </c>
      <c r="Q143" s="5">
        <v>7.4</v>
      </c>
      <c r="Z143" s="4">
        <v>30</v>
      </c>
      <c r="AA143" s="5">
        <v>7.8571428571428568</v>
      </c>
    </row>
    <row r="144" spans="1:41" ht="15" customHeight="1">
      <c r="A144" s="19">
        <v>5</v>
      </c>
      <c r="B144" s="45" t="s">
        <v>49</v>
      </c>
      <c r="C144" s="40"/>
      <c r="D144" s="21">
        <f>AVERAGE(G144,I144,U144,Y144,AC144)</f>
        <v>6.1865652841781884</v>
      </c>
      <c r="E144" s="22">
        <f>SUM(F144,H144,T144,X144,AB144)</f>
        <v>105</v>
      </c>
      <c r="F144" s="24">
        <v>24</v>
      </c>
      <c r="G144" s="25">
        <v>5.77</v>
      </c>
      <c r="H144" s="73">
        <v>24</v>
      </c>
      <c r="I144" s="25">
        <v>6.666666666666667</v>
      </c>
      <c r="J144" s="24"/>
      <c r="K144" s="25"/>
      <c r="L144" s="66">
        <v>6</v>
      </c>
      <c r="M144" s="5">
        <v>5.5666666666666664</v>
      </c>
      <c r="T144" s="66">
        <v>18</v>
      </c>
      <c r="U144" s="5">
        <v>6.166666666666667</v>
      </c>
      <c r="X144" s="66">
        <v>27</v>
      </c>
      <c r="Y144" s="5">
        <v>6.5714285714285712</v>
      </c>
      <c r="AB144" s="66">
        <v>12</v>
      </c>
      <c r="AC144" s="5">
        <v>5.758064516129032</v>
      </c>
    </row>
    <row r="145" spans="1:33" ht="15" customHeight="1">
      <c r="A145" s="19">
        <v>6</v>
      </c>
      <c r="B145" s="45" t="s">
        <v>29</v>
      </c>
      <c r="C145" s="40"/>
      <c r="D145" s="21">
        <f>AVERAGE(G145,I145,O145,Y145,AA145,AE145,AG145,AI145,AK145,AM145,AO145)</f>
        <v>4.4304761904761909</v>
      </c>
      <c r="E145" s="22">
        <f>SUM(F145,H145,N145,X145,Z145,AD145,AF145,AH145,AJ145,AL145,AN145)</f>
        <v>84</v>
      </c>
      <c r="F145" s="24">
        <v>21</v>
      </c>
      <c r="G145" s="25">
        <v>4.6500000000000004</v>
      </c>
      <c r="H145" s="73">
        <v>9</v>
      </c>
      <c r="I145" s="25">
        <v>4.0166666666666666</v>
      </c>
      <c r="J145" s="24">
        <v>6</v>
      </c>
      <c r="K145" s="25">
        <v>4.265625</v>
      </c>
      <c r="L145" s="66">
        <v>0</v>
      </c>
      <c r="M145" s="5">
        <v>3.85</v>
      </c>
      <c r="N145" s="4">
        <v>21</v>
      </c>
      <c r="O145" s="5">
        <v>4.4142857142857146</v>
      </c>
      <c r="P145" s="66">
        <v>0</v>
      </c>
      <c r="Q145" s="5">
        <v>4.0999999999999996</v>
      </c>
      <c r="X145" s="66">
        <v>18</v>
      </c>
      <c r="Y145" s="5">
        <v>4.5535714285714288</v>
      </c>
      <c r="Z145" s="4">
        <v>15</v>
      </c>
      <c r="AA145" s="5">
        <v>4.5178571428571432</v>
      </c>
      <c r="AB145" s="66">
        <v>0</v>
      </c>
      <c r="AC145" s="5">
        <v>3.467741935483871</v>
      </c>
    </row>
    <row r="146" spans="1:33" ht="15" customHeight="1">
      <c r="A146" s="19">
        <v>7</v>
      </c>
      <c r="B146" s="45" t="s">
        <v>143</v>
      </c>
      <c r="C146" s="40"/>
      <c r="D146" s="21">
        <f>AVERAGE(K146,M146,W146)</f>
        <v>7.1025793650793645</v>
      </c>
      <c r="E146" s="22">
        <f>SUM(J146,L146,V146)</f>
        <v>81</v>
      </c>
      <c r="F146" s="24"/>
      <c r="G146" s="25"/>
      <c r="H146" s="73"/>
      <c r="I146" s="25"/>
      <c r="J146" s="24">
        <v>30</v>
      </c>
      <c r="K146" s="25">
        <v>7.5625</v>
      </c>
      <c r="L146" s="66">
        <v>21</v>
      </c>
      <c r="M146" s="5">
        <v>6.0666666666666664</v>
      </c>
      <c r="V146" s="4">
        <v>30</v>
      </c>
      <c r="W146" s="5">
        <v>7.6785714285714288</v>
      </c>
    </row>
    <row r="147" spans="1:33" ht="15" customHeight="1">
      <c r="A147" s="19">
        <v>8</v>
      </c>
      <c r="B147" s="45" t="s">
        <v>231</v>
      </c>
      <c r="C147" s="40"/>
      <c r="D147" s="21">
        <f>AVERAGE(O147,U147,Y147)</f>
        <v>6.4464285714285721</v>
      </c>
      <c r="E147" s="22">
        <f>SUM(N147,T147,X147)</f>
        <v>81</v>
      </c>
      <c r="F147" s="24"/>
      <c r="G147" s="25"/>
      <c r="H147" s="73"/>
      <c r="I147" s="25"/>
      <c r="J147" s="24"/>
      <c r="K147" s="25"/>
      <c r="N147" s="4">
        <v>27</v>
      </c>
      <c r="O147" s="5">
        <v>6.5428571428571427</v>
      </c>
      <c r="T147" s="66">
        <v>30</v>
      </c>
      <c r="U147" s="5">
        <v>6.6</v>
      </c>
      <c r="X147" s="66">
        <v>24</v>
      </c>
      <c r="Y147" s="5">
        <v>6.1964285714285712</v>
      </c>
    </row>
    <row r="148" spans="1:33" ht="15" customHeight="1">
      <c r="A148" s="19">
        <v>9</v>
      </c>
      <c r="B148" s="45" t="s">
        <v>146</v>
      </c>
      <c r="C148" s="40"/>
      <c r="D148" s="21">
        <f>AVERAGE(K148,M148,S148,AC148,AG148)</f>
        <v>5.5897379032258065</v>
      </c>
      <c r="E148" s="22">
        <f>SUM(J148,L148,R148,AB148,AF148)</f>
        <v>78</v>
      </c>
      <c r="F148" s="24"/>
      <c r="G148" s="25"/>
      <c r="H148" s="73"/>
      <c r="I148" s="25"/>
      <c r="J148" s="24">
        <v>15</v>
      </c>
      <c r="K148" s="25">
        <v>5.796875</v>
      </c>
      <c r="L148" s="66">
        <v>12</v>
      </c>
      <c r="M148" s="5">
        <v>5.8</v>
      </c>
      <c r="P148" s="66">
        <v>0</v>
      </c>
      <c r="Q148" s="5">
        <v>4.9000000000000004</v>
      </c>
      <c r="R148" s="4">
        <v>21</v>
      </c>
      <c r="S148" s="5">
        <v>5.59375</v>
      </c>
      <c r="AB148" s="66">
        <v>3</v>
      </c>
      <c r="AC148" s="5">
        <v>4.5</v>
      </c>
      <c r="AF148" s="66">
        <v>27</v>
      </c>
      <c r="AG148" s="5">
        <v>6.258064516129032</v>
      </c>
    </row>
    <row r="149" spans="1:33" ht="15" customHeight="1">
      <c r="A149" s="19">
        <v>10</v>
      </c>
      <c r="B149" s="45" t="s">
        <v>144</v>
      </c>
      <c r="C149" s="40"/>
      <c r="D149" s="21">
        <f>AVERAGE(K149,M149,Q149)</f>
        <v>7.239583333333333</v>
      </c>
      <c r="E149" s="22">
        <f>SUM(J149,L149,P149)</f>
        <v>75</v>
      </c>
      <c r="F149" s="24"/>
      <c r="G149" s="25"/>
      <c r="H149" s="73"/>
      <c r="I149" s="25"/>
      <c r="J149" s="24">
        <v>27</v>
      </c>
      <c r="K149" s="25">
        <v>7.46875</v>
      </c>
      <c r="L149" s="66">
        <v>30</v>
      </c>
      <c r="M149" s="5">
        <v>7.45</v>
      </c>
      <c r="P149" s="66">
        <v>18</v>
      </c>
      <c r="Q149" s="5">
        <v>6.8</v>
      </c>
    </row>
    <row r="150" spans="1:33" ht="15" customHeight="1">
      <c r="A150" s="19">
        <v>11</v>
      </c>
      <c r="B150" s="45" t="s">
        <v>266</v>
      </c>
      <c r="C150" s="40"/>
      <c r="D150" s="21">
        <f>AVERAGE(Q150,AC150,AE150,AG150)</f>
        <v>6.1207085253456226</v>
      </c>
      <c r="E150" s="22">
        <f>SUM(P150,AB150,AD150,AF150)</f>
        <v>75</v>
      </c>
      <c r="F150" s="24"/>
      <c r="G150" s="25"/>
      <c r="H150" s="73"/>
      <c r="I150" s="25"/>
      <c r="J150" s="24"/>
      <c r="K150" s="25"/>
      <c r="P150" s="66">
        <v>9</v>
      </c>
      <c r="Q150" s="5">
        <v>6.2</v>
      </c>
      <c r="AB150" s="66">
        <v>18</v>
      </c>
      <c r="AC150" s="5">
        <v>5.9516129032258061</v>
      </c>
      <c r="AD150" s="4">
        <v>24</v>
      </c>
      <c r="AE150" s="5">
        <v>6.0892857142857144</v>
      </c>
      <c r="AF150" s="66">
        <v>24</v>
      </c>
      <c r="AG150" s="5">
        <v>6.241935483870968</v>
      </c>
    </row>
    <row r="151" spans="1:33" ht="15" customHeight="1">
      <c r="A151" s="19">
        <v>12</v>
      </c>
      <c r="B151" s="45" t="s">
        <v>95</v>
      </c>
      <c r="C151" s="40"/>
      <c r="D151" s="21">
        <f>AVERAGE(I151,K151,O151,Y151,AC151,AE151,AG151,AI151,AK151,AM151,AO151)</f>
        <v>4.8805261136712748</v>
      </c>
      <c r="E151" s="22">
        <f>SUM(H151,J151,N151,X151,AB151,AD151,AF151,AH151,AJ151,AL151,AN151)</f>
        <v>69</v>
      </c>
      <c r="F151" s="24"/>
      <c r="G151" s="25"/>
      <c r="H151" s="73">
        <v>12</v>
      </c>
      <c r="I151" s="25">
        <v>4.833333333333333</v>
      </c>
      <c r="J151" s="24">
        <v>9</v>
      </c>
      <c r="K151" s="25">
        <v>4.9375</v>
      </c>
      <c r="L151" s="66">
        <v>3</v>
      </c>
      <c r="M151" s="5">
        <v>5.1833333333333336</v>
      </c>
      <c r="N151" s="4">
        <v>18</v>
      </c>
      <c r="O151" s="5">
        <v>4.0857142857142854</v>
      </c>
      <c r="P151" s="66">
        <v>3</v>
      </c>
      <c r="Q151" s="5">
        <v>5.35</v>
      </c>
      <c r="X151" s="66">
        <v>21</v>
      </c>
      <c r="Y151" s="5">
        <v>5.6428571428571432</v>
      </c>
      <c r="AB151" s="66">
        <v>9</v>
      </c>
      <c r="AC151" s="5">
        <v>4.903225806451613</v>
      </c>
    </row>
    <row r="152" spans="1:33" ht="15" customHeight="1">
      <c r="A152" s="19">
        <v>13</v>
      </c>
      <c r="B152" s="45" t="s">
        <v>53</v>
      </c>
      <c r="C152" s="40"/>
      <c r="D152" s="21">
        <f>AVERAGE(G152,K152,M152,S152,Y152,AE152,AG152,AI152,AK152,AM152,AO152)</f>
        <v>3.7029642857142862</v>
      </c>
      <c r="E152" s="22">
        <f>SUM(F152,J152,L152,R152,X152,AD152,AF152,AH152,AJ152,AL152,AN152)</f>
        <v>54</v>
      </c>
      <c r="F152" s="24">
        <v>18</v>
      </c>
      <c r="G152" s="25">
        <v>3.78</v>
      </c>
      <c r="H152" s="73"/>
      <c r="I152" s="25"/>
      <c r="J152" s="24">
        <v>3</v>
      </c>
      <c r="K152" s="25">
        <v>3.71875</v>
      </c>
      <c r="L152" s="66">
        <v>0</v>
      </c>
      <c r="M152" s="5">
        <v>3.65</v>
      </c>
      <c r="P152" s="66">
        <v>0</v>
      </c>
      <c r="Q152" s="5">
        <v>3.45</v>
      </c>
      <c r="R152" s="4">
        <v>18</v>
      </c>
      <c r="S152" s="5">
        <v>3.3125</v>
      </c>
      <c r="X152" s="66">
        <v>15</v>
      </c>
      <c r="Y152" s="5">
        <v>4.0535714285714288</v>
      </c>
      <c r="AB152" s="66">
        <v>0</v>
      </c>
      <c r="AC152" s="5">
        <v>3.032258064516129</v>
      </c>
    </row>
    <row r="153" spans="1:33" ht="15" customHeight="1">
      <c r="A153" s="19">
        <v>14</v>
      </c>
      <c r="B153" s="45" t="s">
        <v>8</v>
      </c>
      <c r="C153" s="40"/>
      <c r="D153" s="21">
        <f>AVERAGE(S153,AC153,AE153,AG153,AI153,AK153,AM153,AO153)</f>
        <v>5.3148521505376349</v>
      </c>
      <c r="E153" s="22">
        <f>SUM(R153,AB153,AD153,AF153,AH153,AJ153,AL153,AN153)</f>
        <v>48</v>
      </c>
      <c r="F153" s="24"/>
      <c r="G153" s="25"/>
      <c r="H153" s="73"/>
      <c r="I153" s="25"/>
      <c r="J153" s="24"/>
      <c r="K153" s="25"/>
      <c r="R153" s="4">
        <v>24</v>
      </c>
      <c r="S153" s="5">
        <v>6.21875</v>
      </c>
      <c r="AB153" s="66">
        <v>6</v>
      </c>
      <c r="AC153" s="5">
        <v>4.870967741935484</v>
      </c>
      <c r="AF153" s="66">
        <v>18</v>
      </c>
      <c r="AG153" s="5">
        <v>4.854838709677419</v>
      </c>
    </row>
    <row r="154" spans="1:33" ht="15" customHeight="1">
      <c r="A154" s="19">
        <v>15</v>
      </c>
      <c r="B154" s="45" t="s">
        <v>197</v>
      </c>
      <c r="C154" s="40"/>
      <c r="D154" s="21">
        <f>AVERAGE(M154,W154,Y154,AA154,AC154,AE154,AG154,AI154,AK154,AM154,AO154)</f>
        <v>6.663095238095238</v>
      </c>
      <c r="E154" s="22">
        <f>SUM(L154,V154,X154,Z154,AB154,AD154,AF154,AH154,AJ154,AL154,AN154)</f>
        <v>45</v>
      </c>
      <c r="F154" s="24"/>
      <c r="G154" s="25"/>
      <c r="H154" s="73"/>
      <c r="I154" s="25"/>
      <c r="J154" s="24"/>
      <c r="K154" s="25"/>
      <c r="L154" s="66">
        <v>18</v>
      </c>
      <c r="M154" s="5">
        <v>5.9333333333333336</v>
      </c>
      <c r="V154" s="4">
        <v>27</v>
      </c>
      <c r="W154" s="5">
        <v>7.3928571428571432</v>
      </c>
    </row>
    <row r="155" spans="1:33" ht="15" customHeight="1">
      <c r="A155" s="19">
        <v>16</v>
      </c>
      <c r="B155" s="45" t="s">
        <v>198</v>
      </c>
      <c r="C155" s="40"/>
      <c r="D155" s="21">
        <f>AVERAGE(M155,Q155,W155,Y155,AA155,AC155,AE155,AG155,AI155,AK155,AM155,AO155)</f>
        <v>6.2269841269841271</v>
      </c>
      <c r="E155" s="22">
        <f>SUM(L155,P155,V155,X155,Z155,AB155,AD155,AF155,AH155,AJ155,AL155,AN155)</f>
        <v>45</v>
      </c>
      <c r="F155" s="24"/>
      <c r="G155" s="25"/>
      <c r="H155" s="73"/>
      <c r="I155" s="25"/>
      <c r="J155" s="24"/>
      <c r="K155" s="25"/>
      <c r="L155" s="66">
        <v>15</v>
      </c>
      <c r="M155" s="5">
        <v>5.8833333333333337</v>
      </c>
      <c r="P155" s="66">
        <v>12</v>
      </c>
      <c r="Q155" s="5">
        <v>6.333333333333333</v>
      </c>
      <c r="V155" s="4">
        <v>18</v>
      </c>
      <c r="W155" s="5">
        <v>6.4642857142857144</v>
      </c>
    </row>
    <row r="156" spans="1:33" ht="15" customHeight="1">
      <c r="A156" s="19">
        <v>17</v>
      </c>
      <c r="B156" s="45" t="s">
        <v>93</v>
      </c>
      <c r="C156" s="40"/>
      <c r="D156" s="21">
        <f>AVERAGE(I156,Q156,U156,W156,Y156,AA156,AC156,AE156,AG156,AI156,AK156,AM156,AO156)</f>
        <v>6.45</v>
      </c>
      <c r="E156" s="22">
        <f>SUM(H156,P156,T156,V156,X156,Z156,AB156,AD156,AF156,AH156,AJ156,AL156,AN156)</f>
        <v>36</v>
      </c>
      <c r="F156" s="24"/>
      <c r="G156" s="25"/>
      <c r="H156" s="73">
        <v>30</v>
      </c>
      <c r="I156" s="25">
        <v>7.1833333333333336</v>
      </c>
      <c r="J156" s="24"/>
      <c r="K156" s="25"/>
      <c r="P156" s="66">
        <v>6</v>
      </c>
      <c r="Q156" s="5">
        <v>5.7166666666666668</v>
      </c>
    </row>
    <row r="157" spans="1:33" ht="15" customHeight="1">
      <c r="A157" s="19">
        <v>18</v>
      </c>
      <c r="B157" s="45" t="s">
        <v>319</v>
      </c>
      <c r="C157" s="40"/>
      <c r="D157" s="21">
        <f>AVERAGE(W157,AA157,AC157,AE157,AG157,AI157,AK157,AM157,AO157)</f>
        <v>5.6696428571428577</v>
      </c>
      <c r="E157" s="22">
        <f>SUM(V157,Z157,AB157,AD157,AF157,AH157,AJ157,AL157,AN157)</f>
        <v>33</v>
      </c>
      <c r="F157" s="24"/>
      <c r="G157" s="25"/>
      <c r="H157" s="73"/>
      <c r="I157" s="25"/>
      <c r="J157" s="24"/>
      <c r="K157" s="25"/>
      <c r="V157" s="4">
        <v>12</v>
      </c>
      <c r="W157" s="5">
        <v>5.5</v>
      </c>
      <c r="Z157" s="4">
        <v>21</v>
      </c>
      <c r="AA157" s="5">
        <v>5.8392857142857144</v>
      </c>
    </row>
    <row r="158" spans="1:33" ht="15" customHeight="1">
      <c r="A158" s="19">
        <v>19</v>
      </c>
      <c r="B158" s="45" t="s">
        <v>363</v>
      </c>
      <c r="C158" s="40"/>
      <c r="D158" s="21">
        <f>AVERAGE(AC158,AE158,AG158,AI158,AK158,AM158,AO158)</f>
        <v>7.774193548387097</v>
      </c>
      <c r="E158" s="22">
        <f>SUM(AB158,AD158,AF158,AH158,AJ158,AL158,AN158)</f>
        <v>30</v>
      </c>
      <c r="F158" s="24"/>
      <c r="G158" s="25"/>
      <c r="H158" s="73"/>
      <c r="I158" s="25"/>
      <c r="J158" s="24"/>
      <c r="K158" s="25"/>
      <c r="AB158" s="66">
        <v>30</v>
      </c>
      <c r="AC158" s="5">
        <v>7.774193548387097</v>
      </c>
    </row>
    <row r="159" spans="1:33" ht="15" customHeight="1">
      <c r="A159" s="19">
        <v>20</v>
      </c>
      <c r="B159" s="45" t="s">
        <v>52</v>
      </c>
      <c r="C159" s="40"/>
      <c r="D159" s="21">
        <f>AVERAGE(G159,M159,S159,U159,W159,Y159,AA159,AC159,AE159,AG159,AI159,AK159,AM159,AO159)</f>
        <v>3.1155555555555559</v>
      </c>
      <c r="E159" s="22">
        <f>SUM(F159,L159,R159,T159,V159,X159,Z159,AB159,AD159,AF159,AH159,AJ159,AL159,AN159)</f>
        <v>30</v>
      </c>
      <c r="F159" s="24">
        <v>15</v>
      </c>
      <c r="G159" s="25">
        <v>3.03</v>
      </c>
      <c r="H159" s="73"/>
      <c r="I159" s="25"/>
      <c r="J159" s="24"/>
      <c r="K159" s="25"/>
      <c r="L159" s="66">
        <v>0</v>
      </c>
      <c r="M159" s="5">
        <v>3.3166666666666669</v>
      </c>
      <c r="R159" s="4">
        <v>15</v>
      </c>
      <c r="S159" s="5">
        <v>3</v>
      </c>
    </row>
    <row r="160" spans="1:33" ht="15" customHeight="1">
      <c r="A160" s="19">
        <v>21</v>
      </c>
      <c r="B160" s="45" t="s">
        <v>317</v>
      </c>
      <c r="C160" s="40"/>
      <c r="D160" s="21">
        <f>AVERAGE(W160,Y160,AA160,AC160,AE160,AG160,AI160,AK160,AM160,AO160)</f>
        <v>7.3214285714285712</v>
      </c>
      <c r="E160" s="22">
        <f>SUM(V160,X160,Z160,AB160,AD160,AF160,AH160,AJ160,AL160,AN160)</f>
        <v>24</v>
      </c>
      <c r="F160" s="24"/>
      <c r="G160" s="25"/>
      <c r="H160" s="73"/>
      <c r="I160" s="25"/>
      <c r="J160" s="24"/>
      <c r="K160" s="25"/>
      <c r="V160" s="4">
        <v>24</v>
      </c>
      <c r="W160" s="5">
        <v>7.3214285714285712</v>
      </c>
    </row>
    <row r="161" spans="1:29" ht="15" customHeight="1">
      <c r="A161" s="19">
        <v>22</v>
      </c>
      <c r="B161" s="45" t="s">
        <v>264</v>
      </c>
      <c r="C161" s="40"/>
      <c r="D161" s="21">
        <f>AVERAGE(Q161,U161,W161,Y161,AA161,AC161,AE161,AG161,AI161,AK161,AM161,AO161)</f>
        <v>6.8666666666666663</v>
      </c>
      <c r="E161" s="22">
        <f>SUM(P161,T161,V161,X161,Z161,AB161,AD161,AF161,AH161,AJ161,AL161,AN161)</f>
        <v>24</v>
      </c>
      <c r="F161" s="24"/>
      <c r="G161" s="25"/>
      <c r="H161" s="73"/>
      <c r="I161" s="25"/>
      <c r="J161" s="24"/>
      <c r="K161" s="25"/>
      <c r="P161" s="66">
        <v>24</v>
      </c>
      <c r="Q161" s="5">
        <v>6.8666666666666663</v>
      </c>
    </row>
    <row r="162" spans="1:29" ht="15" customHeight="1">
      <c r="A162" s="19">
        <v>23</v>
      </c>
      <c r="B162" s="45" t="s">
        <v>364</v>
      </c>
      <c r="C162" s="40"/>
      <c r="D162" s="21">
        <f>AVERAGE(AC162,AE162,AG162,AI162,AK162,AM162,AO162)</f>
        <v>6.612903225806452</v>
      </c>
      <c r="E162" s="22">
        <f>SUM(AB162,AD162,AF162,AH162,AJ162,AL162,AN162)</f>
        <v>24</v>
      </c>
      <c r="F162" s="24"/>
      <c r="G162" s="25"/>
      <c r="H162" s="73"/>
      <c r="I162" s="25"/>
      <c r="J162" s="24"/>
      <c r="K162" s="25"/>
      <c r="AB162" s="66">
        <v>24</v>
      </c>
      <c r="AC162" s="5">
        <v>6.612903225806452</v>
      </c>
    </row>
    <row r="163" spans="1:29" ht="15" customHeight="1">
      <c r="A163" s="19">
        <v>24</v>
      </c>
      <c r="B163" s="45" t="s">
        <v>318</v>
      </c>
      <c r="C163" s="40"/>
      <c r="D163" s="21">
        <f>AVERAGE(W163,Y163,AA163,AC163,AE163,AG163,AI163,AK163,AM163,AO163)</f>
        <v>7</v>
      </c>
      <c r="E163" s="22">
        <f>SUM(V163,X163,Z163,AB163,AD163,AF163,AH163,AJ163,AL163,AN163)</f>
        <v>21</v>
      </c>
      <c r="F163" s="24"/>
      <c r="G163" s="25"/>
      <c r="H163" s="73"/>
      <c r="I163" s="25"/>
      <c r="J163" s="24"/>
      <c r="K163" s="25"/>
      <c r="V163" s="4">
        <v>21</v>
      </c>
      <c r="W163" s="5">
        <v>7</v>
      </c>
    </row>
    <row r="164" spans="1:29" ht="15" customHeight="1">
      <c r="A164" s="19">
        <v>25</v>
      </c>
      <c r="B164" s="45" t="s">
        <v>265</v>
      </c>
      <c r="C164" s="40"/>
      <c r="D164" s="21">
        <f>AVERAGE(Q164,U164,W164,Y164,AA164,AC164,AE164,AG164,AI164,AK164,AM164,AO164)</f>
        <v>6.833333333333333</v>
      </c>
      <c r="E164" s="22">
        <f>SUM(P164,T164,V164,X164,Z164,AB164,AD164,AF164,AH164,AJ164,AL164,AN164)</f>
        <v>21</v>
      </c>
      <c r="F164" s="24"/>
      <c r="G164" s="25"/>
      <c r="H164" s="73"/>
      <c r="I164" s="25"/>
      <c r="J164" s="24"/>
      <c r="K164" s="25"/>
      <c r="P164" s="66">
        <v>21</v>
      </c>
      <c r="Q164" s="5">
        <v>6.833333333333333</v>
      </c>
    </row>
    <row r="165" spans="1:29" ht="15" customHeight="1">
      <c r="A165" s="19">
        <v>26</v>
      </c>
      <c r="B165" s="45" t="s">
        <v>94</v>
      </c>
      <c r="C165" s="40"/>
      <c r="D165" s="21">
        <f>AVERAGE(I165,U165,W165,Y165,AA165,AC165,AE165,AG165,AI165,AK165,AM165,AO165)</f>
        <v>5.7333333333333334</v>
      </c>
      <c r="E165" s="22">
        <f>SUM(H165,T165,V165,X165,Z165,AB165,AD165,AF165,AH165,AJ165,AL165,AN165)</f>
        <v>18</v>
      </c>
      <c r="F165" s="24"/>
      <c r="G165" s="25"/>
      <c r="H165" s="73">
        <v>18</v>
      </c>
      <c r="I165" s="25">
        <v>5.7333333333333334</v>
      </c>
      <c r="J165" s="24"/>
      <c r="K165" s="25"/>
    </row>
    <row r="166" spans="1:29" ht="15" customHeight="1">
      <c r="A166" s="19">
        <v>27</v>
      </c>
      <c r="B166" s="45" t="s">
        <v>323</v>
      </c>
      <c r="C166" s="40"/>
      <c r="D166" s="21">
        <f>AVERAGE(W166,AA166,AC166,AE166,AG166,AI166,AK166,AM166,AO166)</f>
        <v>5.2321428571428577</v>
      </c>
      <c r="E166" s="22">
        <f>SUM(V166,Z166,AB166,AD166,AF166,AH166,AJ166,AL166,AN166)</f>
        <v>18</v>
      </c>
      <c r="F166" s="24"/>
      <c r="G166" s="25"/>
      <c r="H166" s="73"/>
      <c r="I166" s="25"/>
      <c r="J166" s="24"/>
      <c r="K166" s="25"/>
      <c r="V166" s="4">
        <v>0</v>
      </c>
      <c r="W166" s="5">
        <v>4.8214285714285712</v>
      </c>
      <c r="Z166" s="4">
        <v>18</v>
      </c>
      <c r="AA166" s="5">
        <v>5.6428571428571432</v>
      </c>
    </row>
    <row r="167" spans="1:29" ht="15" customHeight="1">
      <c r="A167" s="19">
        <v>28</v>
      </c>
      <c r="B167" s="45" t="s">
        <v>269</v>
      </c>
      <c r="C167" s="40"/>
      <c r="D167" s="21">
        <f>AVERAGE(Q167,W167,Y167,AA167,AC167,AE167,AG167,AI167,AK167,AM167,AO167)</f>
        <v>5.105952380952381</v>
      </c>
      <c r="E167" s="22">
        <f>SUM(P167,V167,X167,Z167,AB167,AD167,AF167,AH167,AJ167,AL167,AN167)</f>
        <v>15</v>
      </c>
      <c r="F167" s="24"/>
      <c r="G167" s="25"/>
      <c r="H167" s="73"/>
      <c r="I167" s="25"/>
      <c r="J167" s="24"/>
      <c r="K167" s="25"/>
      <c r="P167" s="66">
        <v>0</v>
      </c>
      <c r="Q167" s="5">
        <v>4.5333333333333332</v>
      </c>
      <c r="V167" s="4">
        <v>15</v>
      </c>
      <c r="W167" s="5">
        <v>5.6785714285714288</v>
      </c>
    </row>
    <row r="168" spans="1:29" ht="15" customHeight="1">
      <c r="A168" s="19">
        <v>29</v>
      </c>
      <c r="B168" s="45" t="s">
        <v>302</v>
      </c>
      <c r="C168" s="40"/>
      <c r="D168" s="21">
        <f>AVERAGE(U168,W168,Y168,AA168,AC168,AE168,AG168,AI168,AK168,AM168,AO168)</f>
        <v>3.3047619047619046</v>
      </c>
      <c r="E168" s="22">
        <f>SUM(T168,V168,X168,Z168,AB168,AD168,AF168,AH168,AJ168,AL168,AN168)</f>
        <v>15</v>
      </c>
      <c r="F168" s="24"/>
      <c r="G168" s="25"/>
      <c r="H168" s="73"/>
      <c r="I168" s="25"/>
      <c r="J168" s="24"/>
      <c r="K168" s="25"/>
      <c r="T168" s="66">
        <v>15</v>
      </c>
      <c r="U168" s="5">
        <v>2.9666666666666668</v>
      </c>
      <c r="V168" s="4">
        <v>0</v>
      </c>
      <c r="W168" s="5">
        <v>3.6428571428571428</v>
      </c>
    </row>
    <row r="169" spans="1:29" ht="15" customHeight="1">
      <c r="A169" s="19">
        <v>30</v>
      </c>
      <c r="B169" s="45" t="s">
        <v>291</v>
      </c>
      <c r="C169" s="40"/>
      <c r="D169" s="21">
        <f>AVERAGE(S169,U169,W169,Y169,AA169,AC169,AE169,AG169,AI169,AK169,AM169,AO169)</f>
        <v>2.328125</v>
      </c>
      <c r="E169" s="22">
        <f>SUM(R169,T169,V169,X169,Z169,AB169,AD169,AF169,AH169,AJ169,AL169,AN169)</f>
        <v>12</v>
      </c>
      <c r="F169" s="24"/>
      <c r="G169" s="25"/>
      <c r="H169" s="73"/>
      <c r="I169" s="25"/>
      <c r="J169" s="24"/>
      <c r="K169" s="25"/>
      <c r="R169" s="4">
        <v>12</v>
      </c>
      <c r="S169" s="5">
        <v>2.328125</v>
      </c>
    </row>
    <row r="170" spans="1:29" ht="15" customHeight="1">
      <c r="A170" s="19">
        <v>31</v>
      </c>
      <c r="B170" s="45" t="s">
        <v>320</v>
      </c>
      <c r="C170" s="40"/>
      <c r="D170" s="21">
        <f>AVERAGE(W170,Y170,AA170,AC170,AE170,AG170,AI170,AK170,AM170,AO170)</f>
        <v>5.3571428571428568</v>
      </c>
      <c r="E170" s="22">
        <f>SUM(V170,X170,Z170,AB170,AD170,AF170,AH170,AJ170,AL170,AN170)</f>
        <v>9</v>
      </c>
      <c r="F170" s="24"/>
      <c r="G170" s="25"/>
      <c r="H170" s="73"/>
      <c r="I170" s="25"/>
      <c r="J170" s="24"/>
      <c r="K170" s="25"/>
      <c r="V170" s="4">
        <v>9</v>
      </c>
      <c r="W170" s="5">
        <v>5.3571428571428568</v>
      </c>
    </row>
    <row r="171" spans="1:29" ht="15" customHeight="1">
      <c r="A171" s="19">
        <v>32</v>
      </c>
      <c r="B171" s="45" t="s">
        <v>321</v>
      </c>
      <c r="C171" s="40"/>
      <c r="D171" s="21">
        <f>AVERAGE(W171,Y171,AA171,AC171,AE171,AG171,AI171,AK171,AM171,AO171)</f>
        <v>5.1785714285714288</v>
      </c>
      <c r="E171" s="22">
        <f>SUM(V171,X171,Z171,AB171,AD171,AF171,AH171,AJ171,AL171,AN171)</f>
        <v>6</v>
      </c>
      <c r="F171" s="24"/>
      <c r="G171" s="25"/>
      <c r="H171" s="73"/>
      <c r="I171" s="25"/>
      <c r="J171" s="24"/>
      <c r="K171" s="25"/>
      <c r="V171" s="4">
        <v>6</v>
      </c>
      <c r="W171" s="5">
        <v>5.1785714285714288</v>
      </c>
    </row>
    <row r="172" spans="1:29" ht="15" customHeight="1">
      <c r="A172" s="19">
        <v>33</v>
      </c>
      <c r="B172" s="45" t="s">
        <v>322</v>
      </c>
      <c r="C172" s="40"/>
      <c r="D172" s="21">
        <f>AVERAGE(W172,Y172,AA172,AC172,AE172,AG172,AI172,AK172,AM172,AO172)</f>
        <v>5.0714285714285712</v>
      </c>
      <c r="E172" s="22">
        <f>SUM(V172,X172,Z172,AB172,AD172,AF172,AH172,AJ172,AL172,AN172)</f>
        <v>3</v>
      </c>
      <c r="F172" s="24"/>
      <c r="G172" s="25"/>
      <c r="H172" s="73"/>
      <c r="I172" s="25"/>
      <c r="J172" s="24"/>
      <c r="K172" s="25"/>
      <c r="V172" s="4">
        <v>3</v>
      </c>
      <c r="W172" s="5">
        <v>5.0714285714285712</v>
      </c>
    </row>
    <row r="173" spans="1:29" ht="15" customHeight="1">
      <c r="A173" s="19">
        <v>34</v>
      </c>
      <c r="B173" s="45" t="s">
        <v>267</v>
      </c>
      <c r="C173" s="40"/>
      <c r="D173" s="21">
        <f>AVERAGE(Q173,U173,W173,Y173,AA173,AC173,AE173,AG173,AI173,AK173,AM173,AO173)</f>
        <v>5.2166666666666668</v>
      </c>
      <c r="E173" s="22">
        <f>SUM(P173,T173,V173,X173,Z173,AB173,AD173,AF173,AH173,AJ173,AL173,AN173)</f>
        <v>0</v>
      </c>
      <c r="F173" s="24"/>
      <c r="G173" s="25"/>
      <c r="H173" s="73"/>
      <c r="I173" s="25"/>
      <c r="J173" s="24"/>
      <c r="K173" s="25"/>
      <c r="P173" s="66">
        <v>0</v>
      </c>
      <c r="Q173" s="5">
        <v>5.2166666666666668</v>
      </c>
    </row>
    <row r="174" spans="1:29" ht="15" customHeight="1">
      <c r="A174" s="19">
        <v>35</v>
      </c>
      <c r="B174" s="45" t="s">
        <v>268</v>
      </c>
      <c r="C174" s="40"/>
      <c r="D174" s="21">
        <f>AVERAGE(Q174,U174,W174,Y174,AA174,AC174,AE174,AG174,AI174,AK174,AM174,AO174)</f>
        <v>4.55</v>
      </c>
      <c r="E174" s="22">
        <f>SUM(P174,T174,V174,X174,Z174,AB174,AD174,AF174,AH174,AJ174,AL174,AN174)</f>
        <v>0</v>
      </c>
      <c r="F174" s="24"/>
      <c r="G174" s="25"/>
      <c r="H174" s="73"/>
      <c r="I174" s="25"/>
      <c r="J174" s="24"/>
      <c r="K174" s="25"/>
      <c r="P174" s="66">
        <v>0</v>
      </c>
      <c r="Q174" s="5">
        <v>4.55</v>
      </c>
    </row>
    <row r="175" spans="1:29" ht="15" customHeight="1">
      <c r="A175" s="19">
        <v>36</v>
      </c>
      <c r="B175" s="45" t="s">
        <v>199</v>
      </c>
      <c r="C175" s="40"/>
      <c r="D175" s="21">
        <f>AVERAGE(M175,U175,W175,Y175,AA175,AC175,AE175,AG175,AI175,AK175,AM175,AO175)</f>
        <v>3.9</v>
      </c>
      <c r="E175" s="22">
        <f>SUM(L175,T175,V175,X175,Z175,AB175,AD175,AF175,AH175,AJ175,AL175,AN175)</f>
        <v>0</v>
      </c>
      <c r="F175" s="24"/>
      <c r="G175" s="25"/>
      <c r="H175" s="73"/>
      <c r="I175" s="25"/>
      <c r="J175" s="24"/>
      <c r="K175" s="25"/>
      <c r="L175" s="66">
        <v>0</v>
      </c>
      <c r="M175" s="5">
        <v>3.9</v>
      </c>
    </row>
    <row r="176" spans="1:29" ht="15" customHeight="1">
      <c r="A176" s="19">
        <v>37</v>
      </c>
      <c r="B176" s="45" t="s">
        <v>200</v>
      </c>
      <c r="C176" s="40"/>
      <c r="D176" s="21">
        <f>AVERAGE(M176,U176,W176,Y176,AA176,AC176,AE176,AG176,AI176,AK176,AM176,AO176)</f>
        <v>3.9</v>
      </c>
      <c r="E176" s="22">
        <f>SUM(L176,T176,V176,X176,Z176,AB176,AD176,AF176,AH176,AJ176,AL176,AN176)</f>
        <v>0</v>
      </c>
      <c r="F176" s="24"/>
      <c r="G176" s="25"/>
      <c r="H176" s="73"/>
      <c r="I176" s="25"/>
      <c r="J176" s="24"/>
      <c r="K176" s="25"/>
      <c r="L176" s="66">
        <v>0</v>
      </c>
      <c r="M176" s="5">
        <v>3.9</v>
      </c>
    </row>
    <row r="177" spans="1:41" ht="15" customHeight="1">
      <c r="A177" s="19">
        <v>38</v>
      </c>
      <c r="B177" s="45" t="s">
        <v>270</v>
      </c>
      <c r="C177" s="40"/>
      <c r="D177" s="21">
        <f>AVERAGE(Q177,W177,Y177,AA177,AC177,AE177,AG177,AI177,AK177,AM177,AO177)</f>
        <v>3.8166666666666664</v>
      </c>
      <c r="E177" s="22">
        <f>SUM(P177,V177,X177,Z177,AB177,AD177,AF177,AH177,AJ177,AL177,AN177)</f>
        <v>0</v>
      </c>
      <c r="F177" s="24"/>
      <c r="G177" s="25"/>
      <c r="H177" s="73"/>
      <c r="I177" s="25"/>
      <c r="J177" s="24"/>
      <c r="K177" s="25"/>
      <c r="P177" s="66">
        <v>0</v>
      </c>
      <c r="Q177" s="5">
        <v>3.3833333333333333</v>
      </c>
      <c r="V177" s="4">
        <v>0</v>
      </c>
      <c r="W177" s="5">
        <v>4.25</v>
      </c>
    </row>
    <row r="178" spans="1:41" ht="15" customHeight="1">
      <c r="A178" s="19">
        <v>39</v>
      </c>
      <c r="B178" s="45" t="s">
        <v>324</v>
      </c>
      <c r="C178" s="40"/>
      <c r="D178" s="21">
        <f>AVERAGE(W178,Y178,AA178,AC178,AE178,AG178,AI178,AK178,AM178,AO178)</f>
        <v>3.7678571428571428</v>
      </c>
      <c r="E178" s="22">
        <f>SUM(V178,X178,Z178,AB178,AD178,AF178,AH178,AJ178,AL178,AN178)</f>
        <v>0</v>
      </c>
      <c r="F178" s="24"/>
      <c r="G178" s="25"/>
      <c r="H178" s="73"/>
      <c r="I178" s="25"/>
      <c r="J178" s="24"/>
      <c r="K178" s="25"/>
      <c r="V178" s="4">
        <v>0</v>
      </c>
      <c r="W178" s="5">
        <v>3.7678571428571428</v>
      </c>
    </row>
    <row r="179" spans="1:41" ht="15" customHeight="1">
      <c r="A179" s="19">
        <v>40</v>
      </c>
      <c r="B179" s="45" t="s">
        <v>201</v>
      </c>
      <c r="C179" s="40"/>
      <c r="D179" s="21">
        <f>AVERAGE(M179,U179,W179,Y179,AA179,AC179,AE179,AG179,AI179,AK179,AM179,AO179)</f>
        <v>3.4666666666666668</v>
      </c>
      <c r="E179" s="22">
        <f>SUM(L179,T179,V179,X179,Z179,AB179,AD179,AF179,AH179,AJ179,AL179,AN179)</f>
        <v>0</v>
      </c>
      <c r="F179" s="24"/>
      <c r="G179" s="25"/>
      <c r="H179" s="73"/>
      <c r="I179" s="25"/>
      <c r="J179" s="24"/>
      <c r="K179" s="25"/>
      <c r="L179" s="66">
        <v>0</v>
      </c>
      <c r="M179" s="5">
        <v>3.4666666666666668</v>
      </c>
    </row>
    <row r="180" spans="1:41" ht="15" customHeight="1">
      <c r="A180" s="19"/>
      <c r="B180" s="45"/>
      <c r="C180" s="40"/>
      <c r="D180" s="21">
        <f t="shared" ref="D180" si="14">AVERAGE(G180,I180,K180,M180,O180,Q180,S180,U180,W180,Y180,AA180,AC180,AE180,AG180,AI180,AK180,AM180,AO180)</f>
        <v>0</v>
      </c>
      <c r="E180" s="22">
        <f t="shared" ref="E180" si="15">SUM(F180,H180,J180,L180,N180,P180,R180,T180,V180,X180,Z180,AB180,AD180,AF180,AH180,AJ180,AL180,AN180)</f>
        <v>0</v>
      </c>
      <c r="F180" s="24"/>
      <c r="G180" s="25">
        <v>0</v>
      </c>
      <c r="H180" s="73"/>
      <c r="I180" s="25"/>
      <c r="J180" s="24"/>
      <c r="K180" s="25"/>
    </row>
    <row r="181" spans="1:41" s="7" customFormat="1" ht="15" customHeight="1" thickBot="1">
      <c r="A181" s="46"/>
      <c r="B181" s="47"/>
      <c r="C181" s="47"/>
      <c r="D181" s="28"/>
      <c r="E181" s="29"/>
      <c r="F181" s="31"/>
      <c r="G181" s="32"/>
      <c r="H181" s="74"/>
      <c r="I181" s="32"/>
      <c r="J181" s="31"/>
      <c r="K181" s="32"/>
      <c r="L181" s="68"/>
      <c r="M181" s="10"/>
      <c r="N181" s="9"/>
      <c r="O181" s="10"/>
      <c r="P181" s="68"/>
      <c r="Q181" s="10"/>
      <c r="R181" s="9"/>
      <c r="S181" s="10"/>
      <c r="T181" s="68"/>
      <c r="U181" s="10"/>
      <c r="V181" s="9"/>
      <c r="W181" s="10"/>
      <c r="X181" s="68"/>
      <c r="Y181" s="10"/>
      <c r="Z181" s="9"/>
      <c r="AA181" s="10"/>
      <c r="AB181" s="68"/>
      <c r="AC181" s="10"/>
      <c r="AD181" s="9"/>
      <c r="AE181" s="10"/>
      <c r="AF181" s="68"/>
      <c r="AG181" s="10"/>
      <c r="AH181" s="9"/>
      <c r="AI181" s="10"/>
      <c r="AJ181" s="68"/>
      <c r="AK181" s="10"/>
      <c r="AL181" s="9"/>
      <c r="AM181" s="10"/>
      <c r="AN181" s="68"/>
      <c r="AO181" s="83"/>
    </row>
    <row r="182" spans="1:41" s="18" customFormat="1" ht="15" customHeight="1" thickTop="1">
      <c r="A182" s="14" t="s">
        <v>9</v>
      </c>
      <c r="B182" s="48" t="s">
        <v>4</v>
      </c>
      <c r="C182" s="49"/>
      <c r="D182" s="13" t="s">
        <v>14</v>
      </c>
      <c r="E182" s="11" t="s">
        <v>1</v>
      </c>
      <c r="F182" s="50"/>
      <c r="G182" s="51"/>
      <c r="H182" s="50"/>
      <c r="I182" s="51"/>
      <c r="J182" s="50"/>
      <c r="K182" s="51"/>
      <c r="L182" s="16"/>
      <c r="M182" s="17"/>
      <c r="N182" s="16"/>
      <c r="O182" s="17"/>
      <c r="P182" s="16"/>
      <c r="Q182" s="17"/>
      <c r="R182" s="16"/>
      <c r="S182" s="17"/>
      <c r="T182" s="16"/>
      <c r="U182" s="17"/>
      <c r="V182" s="16"/>
      <c r="W182" s="17"/>
      <c r="X182" s="16"/>
      <c r="Y182" s="17"/>
      <c r="Z182" s="16"/>
      <c r="AA182" s="17"/>
      <c r="AB182" s="16"/>
      <c r="AC182" s="17"/>
      <c r="AD182" s="16"/>
      <c r="AE182" s="17"/>
      <c r="AF182" s="16"/>
      <c r="AG182" s="17"/>
      <c r="AH182" s="16"/>
      <c r="AI182" s="17"/>
      <c r="AJ182" s="16"/>
      <c r="AK182" s="17"/>
      <c r="AL182" s="16"/>
      <c r="AM182" s="17"/>
      <c r="AN182" s="16"/>
      <c r="AO182" s="84"/>
    </row>
    <row r="183" spans="1:41" ht="15" customHeight="1">
      <c r="A183" s="41">
        <v>1</v>
      </c>
      <c r="B183" s="40" t="s">
        <v>96</v>
      </c>
      <c r="C183" s="40"/>
      <c r="D183" s="21">
        <f>AVERAGE(K183,O183,Q183,S183,Y183)</f>
        <v>5.822916666666667</v>
      </c>
      <c r="E183" s="22">
        <f>SUM(J183,N183,P183,R183,X183)</f>
        <v>150</v>
      </c>
      <c r="F183" s="24"/>
      <c r="G183" s="25"/>
      <c r="H183" s="73">
        <v>27</v>
      </c>
      <c r="I183" s="25">
        <v>5.35</v>
      </c>
      <c r="J183" s="24">
        <v>30</v>
      </c>
      <c r="K183" s="25">
        <v>6.515625</v>
      </c>
      <c r="N183" s="4">
        <v>30</v>
      </c>
      <c r="O183" s="5">
        <v>5.2714285714285714</v>
      </c>
      <c r="P183" s="66">
        <v>30</v>
      </c>
      <c r="Q183" s="5">
        <v>5.8833333333333337</v>
      </c>
      <c r="R183" s="4">
        <v>30</v>
      </c>
      <c r="S183" s="5">
        <v>5.390625</v>
      </c>
      <c r="X183" s="66">
        <v>30</v>
      </c>
      <c r="Y183" s="5">
        <v>6.0535714285714288</v>
      </c>
      <c r="AB183" s="66">
        <v>24</v>
      </c>
      <c r="AC183" s="5">
        <v>4.5483870967741939</v>
      </c>
      <c r="AD183" s="4">
        <v>27</v>
      </c>
      <c r="AE183" s="5">
        <v>5.2142857142857144</v>
      </c>
      <c r="AF183" s="66">
        <v>30</v>
      </c>
      <c r="AG183" s="5">
        <v>5.112903225806452</v>
      </c>
    </row>
    <row r="184" spans="1:41" ht="15" customHeight="1">
      <c r="A184" s="41">
        <v>2</v>
      </c>
      <c r="B184" s="40" t="s">
        <v>98</v>
      </c>
      <c r="C184" s="40"/>
      <c r="D184" s="21">
        <f>AVERAGE(M184,Q184,S184,AC184,AE184)</f>
        <v>5.1574260752688179</v>
      </c>
      <c r="E184" s="22">
        <f>SUM(L184,P184,R184,AB184,AD184)</f>
        <v>144</v>
      </c>
      <c r="F184" s="24"/>
      <c r="G184" s="25"/>
      <c r="H184" s="73">
        <v>21</v>
      </c>
      <c r="I184" s="25">
        <v>4.416666666666667</v>
      </c>
      <c r="J184" s="24">
        <v>21</v>
      </c>
      <c r="K184" s="25">
        <v>4.390625</v>
      </c>
      <c r="L184" s="66">
        <v>30</v>
      </c>
      <c r="M184" s="5">
        <v>4.4833333333333334</v>
      </c>
      <c r="P184" s="66">
        <v>27</v>
      </c>
      <c r="Q184" s="5">
        <v>5.4333333333333336</v>
      </c>
      <c r="R184" s="4">
        <v>27</v>
      </c>
      <c r="S184" s="5">
        <v>5.390625</v>
      </c>
      <c r="T184" s="66">
        <v>27</v>
      </c>
      <c r="U184" s="5">
        <v>4.833333333333333</v>
      </c>
      <c r="AB184" s="66">
        <v>30</v>
      </c>
      <c r="AC184" s="5">
        <v>4.854838709677419</v>
      </c>
      <c r="AD184" s="4">
        <v>30</v>
      </c>
      <c r="AE184" s="5">
        <v>5.625</v>
      </c>
      <c r="AF184" s="66">
        <v>27</v>
      </c>
      <c r="AG184" s="5">
        <v>5.032258064516129</v>
      </c>
    </row>
    <row r="185" spans="1:41" ht="15" customHeight="1">
      <c r="A185" s="41">
        <v>3</v>
      </c>
      <c r="B185" s="40" t="s">
        <v>31</v>
      </c>
      <c r="C185" s="40"/>
      <c r="D185" s="21">
        <f>AVERAGE(G185,I185,K185,U185,AA185)</f>
        <v>5.1417976190476198</v>
      </c>
      <c r="E185" s="22">
        <f>SUM(F185,H185,J185,T185,Z185)</f>
        <v>144</v>
      </c>
      <c r="F185" s="24">
        <v>30</v>
      </c>
      <c r="G185" s="25">
        <v>4.5199999999999996</v>
      </c>
      <c r="H185" s="73">
        <v>30</v>
      </c>
      <c r="I185" s="25">
        <v>5.3833333333333337</v>
      </c>
      <c r="J185" s="24">
        <v>27</v>
      </c>
      <c r="K185" s="25">
        <v>5.09375</v>
      </c>
      <c r="L185" s="66">
        <v>24</v>
      </c>
      <c r="M185" s="5">
        <v>3.4166666666666665</v>
      </c>
      <c r="N185" s="4">
        <v>27</v>
      </c>
      <c r="O185" s="5">
        <v>4.2714285714285714</v>
      </c>
      <c r="P185" s="66">
        <v>24</v>
      </c>
      <c r="Q185" s="5">
        <v>5.0333333333333332</v>
      </c>
      <c r="R185" s="4">
        <v>21</v>
      </c>
      <c r="S185" s="5">
        <v>4.265625</v>
      </c>
      <c r="T185" s="66">
        <v>30</v>
      </c>
      <c r="U185" s="5">
        <v>5.0333333333333332</v>
      </c>
      <c r="X185" s="66">
        <v>27</v>
      </c>
      <c r="Y185" s="5">
        <v>4.6785714285714288</v>
      </c>
      <c r="Z185" s="4">
        <v>27</v>
      </c>
      <c r="AA185" s="5">
        <v>5.6785714285714288</v>
      </c>
      <c r="AB185" s="66">
        <v>27</v>
      </c>
      <c r="AC185" s="5">
        <v>4.596774193548387</v>
      </c>
      <c r="AD185" s="4">
        <v>24</v>
      </c>
      <c r="AE185" s="5">
        <v>4.7857142857142856</v>
      </c>
    </row>
    <row r="186" spans="1:41" ht="15" customHeight="1">
      <c r="A186" s="41">
        <v>4</v>
      </c>
      <c r="B186" s="40" t="s">
        <v>97</v>
      </c>
      <c r="C186" s="40"/>
      <c r="D186" s="21">
        <f>AVERAGE(I186,M186,S186,Y186,AA186)</f>
        <v>4.739613095238095</v>
      </c>
      <c r="E186" s="22">
        <f>SUM(H186,L186,R186,X186,Z186)</f>
        <v>123</v>
      </c>
      <c r="F186" s="24"/>
      <c r="G186" s="25"/>
      <c r="H186" s="73">
        <v>24</v>
      </c>
      <c r="I186" s="25">
        <v>4.6833333333333336</v>
      </c>
      <c r="J186" s="24">
        <v>24</v>
      </c>
      <c r="K186" s="25">
        <v>4.53125</v>
      </c>
      <c r="L186" s="66">
        <v>27</v>
      </c>
      <c r="M186" s="5">
        <v>4.2</v>
      </c>
      <c r="P186" s="66">
        <v>18</v>
      </c>
      <c r="Q186" s="5">
        <v>4.2</v>
      </c>
      <c r="R186" s="4">
        <v>24</v>
      </c>
      <c r="S186" s="5">
        <v>5.046875</v>
      </c>
      <c r="X186" s="66">
        <v>24</v>
      </c>
      <c r="Y186" s="5">
        <v>4.6071428571428568</v>
      </c>
      <c r="Z186" s="4">
        <v>24</v>
      </c>
      <c r="AA186" s="5">
        <v>5.1607142857142856</v>
      </c>
      <c r="AD186" s="4">
        <v>18</v>
      </c>
      <c r="AE186" s="5">
        <v>3.2857142857142856</v>
      </c>
      <c r="AF186" s="66">
        <v>24</v>
      </c>
      <c r="AG186" s="5">
        <v>3.7903225806451615</v>
      </c>
    </row>
    <row r="187" spans="1:41" ht="15" customHeight="1">
      <c r="A187" s="41">
        <v>5</v>
      </c>
      <c r="B187" s="40" t="s">
        <v>46</v>
      </c>
      <c r="C187" s="40"/>
      <c r="D187" s="21">
        <f>AVERAGE(G187,I187,M187,O187,U187,AE187,AG187,AI187,AK187,AM187,AO187)</f>
        <v>2.368380952380952</v>
      </c>
      <c r="E187" s="22">
        <f>SUM(F187,H187,L187,N187,T187,AD187,AF187,AH187,AJ187,AL187,AN187)</f>
        <v>93</v>
      </c>
      <c r="F187" s="24">
        <v>27</v>
      </c>
      <c r="G187" s="25">
        <v>2.88</v>
      </c>
      <c r="H187" s="73">
        <v>18</v>
      </c>
      <c r="I187" s="25">
        <v>2.7166666666666668</v>
      </c>
      <c r="J187" s="24"/>
      <c r="K187" s="25"/>
      <c r="L187" s="66">
        <v>12</v>
      </c>
      <c r="M187" s="5">
        <v>2.1166666666666667</v>
      </c>
      <c r="N187" s="4">
        <v>18</v>
      </c>
      <c r="O187" s="5">
        <v>1.9285714285714286</v>
      </c>
      <c r="P187" s="66">
        <v>3</v>
      </c>
      <c r="Q187" s="5">
        <v>1.85</v>
      </c>
      <c r="T187" s="66">
        <v>18</v>
      </c>
      <c r="U187" s="5">
        <v>2.2000000000000002</v>
      </c>
      <c r="AB187" s="66">
        <v>9</v>
      </c>
      <c r="AC187" s="5">
        <v>3.1774193548387095</v>
      </c>
    </row>
    <row r="188" spans="1:41" ht="15" customHeight="1">
      <c r="A188" s="41">
        <v>6</v>
      </c>
      <c r="B188" s="40" t="s">
        <v>149</v>
      </c>
      <c r="C188" s="40"/>
      <c r="D188" s="21">
        <f>AVERAGE(K188,Q188,S188,AG188)</f>
        <v>3.6118447580645161</v>
      </c>
      <c r="E188" s="22">
        <f>SUM(J188,P188,R188,AF188)</f>
        <v>75</v>
      </c>
      <c r="F188" s="24"/>
      <c r="G188" s="25"/>
      <c r="H188" s="73"/>
      <c r="I188" s="25"/>
      <c r="J188" s="24">
        <v>15</v>
      </c>
      <c r="K188" s="25">
        <v>3.65625</v>
      </c>
      <c r="P188" s="66">
        <v>21</v>
      </c>
      <c r="Q188" s="5">
        <v>4.6500000000000004</v>
      </c>
      <c r="R188" s="4">
        <v>18</v>
      </c>
      <c r="S188" s="5">
        <v>3.125</v>
      </c>
      <c r="AF188" s="66">
        <v>21</v>
      </c>
      <c r="AG188" s="5">
        <v>3.0161290322580645</v>
      </c>
    </row>
    <row r="189" spans="1:41" ht="15" customHeight="1">
      <c r="A189" s="41">
        <v>7</v>
      </c>
      <c r="B189" s="40" t="s">
        <v>150</v>
      </c>
      <c r="C189" s="40"/>
      <c r="D189" s="21">
        <f>AVERAGE(K189,M189,O189,Q189,U189,W189,Y189,AA189,AC189,AE189,AG189,AI189,AK189,AM189,AO189)</f>
        <v>3.358965773809524</v>
      </c>
      <c r="E189" s="22">
        <f>SUM(J189,L189,N189,P189,T189,V189,X189,Z189,AB189,AD189,AF189,AH189,AJ189,AL189,AN189)</f>
        <v>69</v>
      </c>
      <c r="F189" s="24"/>
      <c r="G189" s="25"/>
      <c r="H189" s="73"/>
      <c r="I189" s="25"/>
      <c r="J189" s="24">
        <v>12</v>
      </c>
      <c r="K189" s="25">
        <v>3.640625</v>
      </c>
      <c r="L189" s="66">
        <v>21</v>
      </c>
      <c r="M189" s="5">
        <v>3.0333333333333332</v>
      </c>
      <c r="N189" s="4">
        <v>21</v>
      </c>
      <c r="O189" s="5">
        <v>2.9285714285714284</v>
      </c>
      <c r="P189" s="66">
        <v>15</v>
      </c>
      <c r="Q189" s="5">
        <v>3.8333333333333335</v>
      </c>
    </row>
    <row r="190" spans="1:41" ht="15" customHeight="1">
      <c r="A190" s="41">
        <v>8</v>
      </c>
      <c r="B190" s="40" t="s">
        <v>148</v>
      </c>
      <c r="C190" s="40"/>
      <c r="D190" s="21">
        <f>AVERAGE(K190,O190,U190,W190,Y190,AA190,AC190,AE190,AG190,AI190,AK190,AM190,AO190)</f>
        <v>4.0417410714285715</v>
      </c>
      <c r="E190" s="22">
        <f>SUM(J190,N190,T190,V190,X190,Z190,AB190,AD190,AF190,AH190,AJ190,AL190,AN190)</f>
        <v>42</v>
      </c>
      <c r="F190" s="24"/>
      <c r="G190" s="25"/>
      <c r="H190" s="73"/>
      <c r="I190" s="25"/>
      <c r="J190" s="24">
        <v>18</v>
      </c>
      <c r="K190" s="25">
        <v>4.140625</v>
      </c>
      <c r="N190" s="4">
        <v>24</v>
      </c>
      <c r="O190" s="5">
        <v>3.9428571428571431</v>
      </c>
    </row>
    <row r="191" spans="1:41" ht="15" customHeight="1">
      <c r="A191" s="41">
        <v>9</v>
      </c>
      <c r="B191" s="40" t="s">
        <v>353</v>
      </c>
      <c r="C191" s="40"/>
      <c r="D191" s="21">
        <f>AVERAGE(AA191,AC191,AE191,AG191,AI191,AK191,AM191,AO191)</f>
        <v>5.875</v>
      </c>
      <c r="E191" s="22">
        <f>SUM(Z191,AB191,AD191,AF191,AH191,AJ191,AL191,AN191)</f>
        <v>30</v>
      </c>
      <c r="F191" s="24"/>
      <c r="G191" s="25"/>
      <c r="H191" s="73"/>
      <c r="I191" s="25"/>
      <c r="J191" s="24"/>
      <c r="K191" s="25"/>
      <c r="Z191" s="4">
        <v>30</v>
      </c>
      <c r="AA191" s="5">
        <v>5.875</v>
      </c>
    </row>
    <row r="192" spans="1:41" ht="15" customHeight="1">
      <c r="A192" s="41">
        <v>10</v>
      </c>
      <c r="B192" s="40" t="s">
        <v>271</v>
      </c>
      <c r="C192" s="40"/>
      <c r="D192" s="21">
        <f>AVERAGE(Q192,AC192,AE192,AG192,AI192,AK192,AM192,AO192)</f>
        <v>3.8395161290322579</v>
      </c>
      <c r="E192" s="22">
        <f>SUM(P192,AB192,AD192,AF192,AH192,AJ192,AL192,AN192)</f>
        <v>30</v>
      </c>
      <c r="F192" s="24"/>
      <c r="G192" s="25"/>
      <c r="H192" s="73"/>
      <c r="I192" s="25"/>
      <c r="J192" s="24"/>
      <c r="K192" s="25"/>
      <c r="P192" s="66">
        <v>12</v>
      </c>
      <c r="Q192" s="5">
        <v>3.55</v>
      </c>
      <c r="AB192" s="66">
        <v>18</v>
      </c>
      <c r="AC192" s="5">
        <v>4.129032258064516</v>
      </c>
    </row>
    <row r="193" spans="1:41" ht="15" customHeight="1">
      <c r="A193" s="41">
        <v>11</v>
      </c>
      <c r="B193" s="40" t="s">
        <v>272</v>
      </c>
      <c r="C193" s="40"/>
      <c r="D193" s="21">
        <f>AVERAGE(Q193,U193,W193,Y193,AA193,AC193,AE193,AG193,AI193,AK193,AM193,AO193)</f>
        <v>3.4249999999999998</v>
      </c>
      <c r="E193" s="22">
        <f>SUM(P193,T193,V193,X193,Z193,AB193,AD193,AF193,AH193,AJ193,AL193,AN193)</f>
        <v>30</v>
      </c>
      <c r="F193" s="24"/>
      <c r="G193" s="25"/>
      <c r="H193" s="73"/>
      <c r="I193" s="25"/>
      <c r="J193" s="24"/>
      <c r="K193" s="25"/>
      <c r="P193" s="66">
        <v>9</v>
      </c>
      <c r="Q193" s="5">
        <v>3.35</v>
      </c>
      <c r="T193" s="66">
        <v>21</v>
      </c>
      <c r="U193" s="5">
        <v>3.5</v>
      </c>
    </row>
    <row r="194" spans="1:41" ht="15" customHeight="1">
      <c r="A194" s="41">
        <v>12</v>
      </c>
      <c r="B194" s="40" t="s">
        <v>371</v>
      </c>
      <c r="C194" s="40"/>
      <c r="D194" s="21">
        <f>AVERAGE(AC194,AE194,AG194,AI194,AK194,AM194,AO194)</f>
        <v>3.5581797235023043</v>
      </c>
      <c r="E194" s="22">
        <f>SUM(AB194,AD194,AF194,AH194,AJ194,AL194,AN194)</f>
        <v>27</v>
      </c>
      <c r="F194" s="24"/>
      <c r="G194" s="25"/>
      <c r="H194" s="73"/>
      <c r="I194" s="25"/>
      <c r="J194" s="24"/>
      <c r="K194" s="25"/>
      <c r="AB194" s="66">
        <v>6</v>
      </c>
      <c r="AC194" s="5">
        <v>3.0806451612903225</v>
      </c>
      <c r="AD194" s="4">
        <v>21</v>
      </c>
      <c r="AE194" s="5">
        <v>4.0357142857142856</v>
      </c>
    </row>
    <row r="195" spans="1:41" ht="15" customHeight="1">
      <c r="A195" s="41">
        <v>13</v>
      </c>
      <c r="B195" s="40" t="s">
        <v>305</v>
      </c>
      <c r="C195" s="40"/>
      <c r="D195" s="21">
        <f>AVERAGE(U195,W195,Y195,AA195,AC195,AE195,AG195,AI195,AK195,AM195,AO195)</f>
        <v>4.3666666666666663</v>
      </c>
      <c r="E195" s="22">
        <f>SUM(T195,V195,X195,Z195,AB195,AD195,AF195,AH195,AJ195,AL195,AN195)</f>
        <v>24</v>
      </c>
      <c r="F195" s="24"/>
      <c r="G195" s="25"/>
      <c r="H195" s="73"/>
      <c r="I195" s="25"/>
      <c r="J195" s="24"/>
      <c r="K195" s="25"/>
      <c r="T195" s="66">
        <v>24</v>
      </c>
      <c r="U195" s="5">
        <v>4.3666666666666663</v>
      </c>
    </row>
    <row r="196" spans="1:41" ht="15" customHeight="1">
      <c r="A196" s="41">
        <v>14</v>
      </c>
      <c r="B196" s="40" t="s">
        <v>368</v>
      </c>
      <c r="C196" s="40"/>
      <c r="D196" s="21">
        <f>AVERAGE(AC196,AE196,AG196,AI196,AK196,AM196,AO196)</f>
        <v>4.467741935483871</v>
      </c>
      <c r="E196" s="22">
        <f>SUM(AB196,AD196,AF196,AH196,AJ196,AL196,AN196)</f>
        <v>21</v>
      </c>
      <c r="F196" s="24"/>
      <c r="G196" s="25"/>
      <c r="H196" s="73"/>
      <c r="I196" s="25"/>
      <c r="J196" s="24"/>
      <c r="K196" s="25"/>
      <c r="AB196" s="66">
        <v>21</v>
      </c>
      <c r="AC196" s="5">
        <v>4.467741935483871</v>
      </c>
    </row>
    <row r="197" spans="1:41" ht="15" customHeight="1">
      <c r="A197" s="41">
        <v>15</v>
      </c>
      <c r="B197" s="40" t="s">
        <v>206</v>
      </c>
      <c r="C197" s="40"/>
      <c r="D197" s="21">
        <f>AVERAGE(M197,AC197,AE197,AG197,AI197,AK197,AM197,AO197)</f>
        <v>2.95</v>
      </c>
      <c r="E197" s="22">
        <f>SUM(L197,AB197,AD197,AF197,AH197,AJ197,AL197,AN197)</f>
        <v>21</v>
      </c>
      <c r="F197" s="24"/>
      <c r="G197" s="25"/>
      <c r="H197" s="73"/>
      <c r="I197" s="25"/>
      <c r="J197" s="24"/>
      <c r="K197" s="25"/>
      <c r="L197" s="66">
        <v>18</v>
      </c>
      <c r="M197" s="5">
        <v>2.9</v>
      </c>
      <c r="AB197" s="66">
        <v>3</v>
      </c>
      <c r="AC197" s="5">
        <v>3</v>
      </c>
    </row>
    <row r="198" spans="1:41" ht="15" customHeight="1">
      <c r="A198" s="41">
        <v>16</v>
      </c>
      <c r="B198" s="40" t="s">
        <v>207</v>
      </c>
      <c r="C198" s="40"/>
      <c r="D198" s="21">
        <f>AVERAGE(M198,Q198,U198,W198,Y198,AA198,AC198,AE198,AG198,AI198,AK198,AM198,AO198)</f>
        <v>2.9083333333333332</v>
      </c>
      <c r="E198" s="22">
        <f>SUM(L198,P198,T198,V198,X198,Z198,AB198,AD198,AF198,AH198,AJ198,AL198,AN198)</f>
        <v>21</v>
      </c>
      <c r="F198" s="24"/>
      <c r="G198" s="25"/>
      <c r="H198" s="73"/>
      <c r="I198" s="25"/>
      <c r="J198" s="24"/>
      <c r="K198" s="25"/>
      <c r="L198" s="66">
        <v>15</v>
      </c>
      <c r="M198" s="5">
        <v>2.5</v>
      </c>
      <c r="P198" s="66">
        <v>6</v>
      </c>
      <c r="Q198" s="5">
        <v>3.3166666666666669</v>
      </c>
    </row>
    <row r="199" spans="1:41" ht="15" customHeight="1">
      <c r="A199" s="41">
        <v>17</v>
      </c>
      <c r="B199" s="40" t="s">
        <v>343</v>
      </c>
      <c r="C199" s="40"/>
      <c r="D199" s="21">
        <f>AVERAGE(Y199,AA199,AC199,AE199,AG199,AI199,AK199,AM199,AO199)</f>
        <v>2.8928571428571428</v>
      </c>
      <c r="E199" s="22">
        <f>SUM(X199,Z199,AB199,AD199,AF199,AH199,AJ199,AL199,AN199)</f>
        <v>21</v>
      </c>
      <c r="F199" s="24"/>
      <c r="G199" s="25"/>
      <c r="H199" s="73"/>
      <c r="I199" s="25"/>
      <c r="J199" s="24"/>
      <c r="K199" s="25"/>
      <c r="X199" s="66">
        <v>21</v>
      </c>
      <c r="Y199" s="5">
        <v>2.8928571428571428</v>
      </c>
    </row>
    <row r="200" spans="1:41" ht="15" customHeight="1">
      <c r="A200" s="41">
        <v>18</v>
      </c>
      <c r="B200" s="40" t="s">
        <v>369</v>
      </c>
      <c r="C200" s="40"/>
      <c r="D200" s="21">
        <f>AVERAGE(AC200,AE200,AG200,AI200,AK200,AM200,AO200)</f>
        <v>3.4193548387096775</v>
      </c>
      <c r="E200" s="22">
        <f>SUM(AB200,AD200,AF200,AH200,AJ200,AL200,AN200)</f>
        <v>15</v>
      </c>
      <c r="F200" s="24"/>
      <c r="G200" s="25"/>
      <c r="H200" s="73"/>
      <c r="I200" s="25"/>
      <c r="J200" s="24"/>
      <c r="K200" s="25"/>
      <c r="AB200" s="66">
        <v>15</v>
      </c>
      <c r="AC200" s="5">
        <v>3.4193548387096775</v>
      </c>
    </row>
    <row r="201" spans="1:41" ht="15" customHeight="1">
      <c r="A201" s="41">
        <v>19</v>
      </c>
      <c r="B201" s="40" t="s">
        <v>370</v>
      </c>
      <c r="C201" s="40"/>
      <c r="D201" s="21">
        <f>AVERAGE(AC201,AE201,AG201,AI201,AK201,AM201,AO201)</f>
        <v>3.2419354838709675</v>
      </c>
      <c r="E201" s="22">
        <f>SUM(AB201,AD201,AF201,AH201,AJ201,AL201,AN201)</f>
        <v>12</v>
      </c>
      <c r="F201" s="24"/>
      <c r="G201" s="25"/>
      <c r="H201" s="73"/>
      <c r="I201" s="25"/>
      <c r="J201" s="24"/>
      <c r="K201" s="25"/>
      <c r="AB201" s="66">
        <v>12</v>
      </c>
      <c r="AC201" s="5">
        <v>3.2419354838709675</v>
      </c>
    </row>
    <row r="202" spans="1:41" ht="15" customHeight="1">
      <c r="A202" s="41">
        <v>20</v>
      </c>
      <c r="B202" s="40" t="s">
        <v>372</v>
      </c>
      <c r="C202" s="40"/>
      <c r="D202" s="21">
        <f>AVERAGE(AC202,AE202,AG202,AI202,AK202,AM202,AO202)</f>
        <v>2.4838709677419355</v>
      </c>
      <c r="E202" s="22">
        <f>SUM(AB202,AD202,AF202,AH202,AJ202,AL202,AN202)</f>
        <v>0</v>
      </c>
      <c r="F202" s="24"/>
      <c r="G202" s="25"/>
      <c r="H202" s="73"/>
      <c r="I202" s="25"/>
      <c r="J202" s="24"/>
      <c r="K202" s="25"/>
      <c r="AB202" s="66">
        <v>0</v>
      </c>
      <c r="AC202" s="5">
        <v>2.4838709677419355</v>
      </c>
    </row>
    <row r="203" spans="1:41" ht="15" customHeight="1">
      <c r="A203" s="41"/>
      <c r="B203" s="40"/>
      <c r="C203" s="40"/>
      <c r="D203" s="21">
        <f t="shared" ref="D203" si="16">AVERAGE(G203,I203,K203,M203,O203,Q203,S203,U203,W203,Y203,AA203,AC203,AE203,AG203,AI203,AK203,AM203,AO203)</f>
        <v>0</v>
      </c>
      <c r="E203" s="22">
        <f t="shared" ref="E203" si="17">SUM(F203,H203,J203,L203,N203,P203,R203,T203,V203,X203,Z203,AB203,AD203,AF203,AH203,AJ203,AL203,AN203)</f>
        <v>0</v>
      </c>
      <c r="F203" s="24"/>
      <c r="G203" s="25">
        <v>0</v>
      </c>
      <c r="H203" s="73"/>
      <c r="I203" s="25"/>
      <c r="J203" s="24"/>
      <c r="K203" s="25"/>
    </row>
    <row r="204" spans="1:41" s="7" customFormat="1" ht="15" customHeight="1" thickBot="1">
      <c r="A204" s="46"/>
      <c r="B204" s="47"/>
      <c r="C204" s="47"/>
      <c r="D204" s="28"/>
      <c r="E204" s="29"/>
      <c r="F204" s="31"/>
      <c r="G204" s="32"/>
      <c r="H204" s="74"/>
      <c r="I204" s="32"/>
      <c r="J204" s="31"/>
      <c r="K204" s="32"/>
      <c r="L204" s="68"/>
      <c r="M204" s="10"/>
      <c r="N204" s="9"/>
      <c r="O204" s="10"/>
      <c r="P204" s="68"/>
      <c r="Q204" s="10"/>
      <c r="R204" s="9"/>
      <c r="S204" s="10"/>
      <c r="T204" s="68"/>
      <c r="U204" s="10"/>
      <c r="V204" s="9"/>
      <c r="W204" s="10"/>
      <c r="X204" s="68"/>
      <c r="Y204" s="10"/>
      <c r="Z204" s="9"/>
      <c r="AA204" s="10"/>
      <c r="AB204" s="68"/>
      <c r="AC204" s="10"/>
      <c r="AD204" s="9"/>
      <c r="AE204" s="10"/>
      <c r="AF204" s="68"/>
      <c r="AG204" s="10"/>
      <c r="AH204" s="9"/>
      <c r="AI204" s="10"/>
      <c r="AJ204" s="68"/>
      <c r="AK204" s="10"/>
      <c r="AL204" s="9"/>
      <c r="AM204" s="10"/>
      <c r="AN204" s="68"/>
      <c r="AO204" s="83"/>
    </row>
    <row r="205" spans="1:41" ht="15" customHeight="1" thickTop="1">
      <c r="A205" s="41">
        <v>1</v>
      </c>
      <c r="B205" s="40" t="s">
        <v>208</v>
      </c>
      <c r="C205" s="40"/>
      <c r="D205" s="21">
        <f>AVERAGE(M205,S205,U205,Y205,AA205)</f>
        <v>7.8032738095238106</v>
      </c>
      <c r="E205" s="22">
        <f>SUM(L205,R205,T205,X205,Z205)</f>
        <v>147</v>
      </c>
      <c r="F205" s="24"/>
      <c r="G205" s="25"/>
      <c r="H205" s="73"/>
      <c r="I205" s="25"/>
      <c r="J205" s="24"/>
      <c r="K205" s="25"/>
      <c r="L205" s="66">
        <v>30</v>
      </c>
      <c r="M205" s="5">
        <v>7.3166666666666664</v>
      </c>
      <c r="R205" s="4">
        <v>30</v>
      </c>
      <c r="S205" s="5">
        <v>8.09375</v>
      </c>
      <c r="T205" s="66">
        <v>30</v>
      </c>
      <c r="U205" s="5">
        <v>7.7666666666666666</v>
      </c>
      <c r="X205" s="66">
        <v>30</v>
      </c>
      <c r="Y205" s="5">
        <v>7.8214285714285712</v>
      </c>
      <c r="Z205" s="4">
        <v>27</v>
      </c>
      <c r="AA205" s="5">
        <v>8.0178571428571423</v>
      </c>
    </row>
    <row r="206" spans="1:41" ht="15" customHeight="1">
      <c r="A206" s="41">
        <v>2</v>
      </c>
      <c r="B206" s="40" t="s">
        <v>34</v>
      </c>
      <c r="C206" s="40"/>
      <c r="D206" s="21">
        <f>AVERAGE(I206,O206,Q206,S206,AA206,AG206,AI206,AK206,AM206,AO206)</f>
        <v>7.4311607142857143</v>
      </c>
      <c r="E206" s="22">
        <f>SUM(H206,N206,P206,R206,Z206)</f>
        <v>147</v>
      </c>
      <c r="F206" s="24">
        <v>27</v>
      </c>
      <c r="G206" s="25">
        <v>7.47</v>
      </c>
      <c r="H206" s="73">
        <v>30</v>
      </c>
      <c r="I206" s="25">
        <v>7.1833333333333336</v>
      </c>
      <c r="J206" s="24">
        <v>24</v>
      </c>
      <c r="K206" s="25">
        <v>7.03125</v>
      </c>
      <c r="L206" s="66">
        <v>27</v>
      </c>
      <c r="M206" s="5">
        <v>6.95</v>
      </c>
      <c r="N206" s="4">
        <v>30</v>
      </c>
      <c r="O206" s="5">
        <v>7.1428571428571432</v>
      </c>
      <c r="P206" s="66">
        <v>30</v>
      </c>
      <c r="Q206" s="5">
        <v>6.916666666666667</v>
      </c>
      <c r="R206" s="4">
        <v>27</v>
      </c>
      <c r="S206" s="5">
        <v>7.609375</v>
      </c>
      <c r="T206" s="66">
        <v>27</v>
      </c>
      <c r="U206" s="5">
        <v>7.2333333333333334</v>
      </c>
      <c r="Z206" s="4">
        <v>30</v>
      </c>
      <c r="AA206" s="5">
        <v>8.3035714285714288</v>
      </c>
      <c r="AB206" s="66">
        <v>27</v>
      </c>
      <c r="AC206" s="5">
        <v>6.82258064516129</v>
      </c>
      <c r="AD206" s="4">
        <v>27</v>
      </c>
      <c r="AE206" s="5">
        <v>7.25</v>
      </c>
    </row>
    <row r="207" spans="1:41" ht="15" customHeight="1">
      <c r="A207" s="41">
        <v>3</v>
      </c>
      <c r="B207" s="40" t="s">
        <v>33</v>
      </c>
      <c r="C207" s="40"/>
      <c r="D207" s="21">
        <f>AVERAGE(G207,K207,Q207,Y207,AE207)</f>
        <v>6.8708452380952378</v>
      </c>
      <c r="E207" s="22">
        <f>SUM(F207,J207,P207,X207,AD207)</f>
        <v>126</v>
      </c>
      <c r="F207" s="24">
        <v>24</v>
      </c>
      <c r="G207" s="25">
        <v>7.17</v>
      </c>
      <c r="H207" s="73"/>
      <c r="I207" s="25"/>
      <c r="J207" s="24">
        <v>21</v>
      </c>
      <c r="K207" s="25">
        <v>6.59375</v>
      </c>
      <c r="L207" s="66">
        <v>12</v>
      </c>
      <c r="M207" s="5">
        <v>6.35</v>
      </c>
      <c r="N207" s="4">
        <v>18</v>
      </c>
      <c r="O207" s="5">
        <v>6.3142857142857141</v>
      </c>
      <c r="P207" s="66">
        <v>27</v>
      </c>
      <c r="Q207" s="5">
        <v>6.7333333333333334</v>
      </c>
      <c r="R207" s="4">
        <v>18</v>
      </c>
      <c r="S207" s="5">
        <v>6.375</v>
      </c>
      <c r="T207" s="66">
        <v>15</v>
      </c>
      <c r="U207" s="5">
        <v>6.7</v>
      </c>
      <c r="X207" s="66">
        <v>24</v>
      </c>
      <c r="Y207" s="5">
        <v>6.3571428571428568</v>
      </c>
      <c r="Z207" s="4">
        <v>18</v>
      </c>
      <c r="AA207" s="5">
        <v>6.625</v>
      </c>
      <c r="AB207" s="66">
        <v>21</v>
      </c>
      <c r="AC207" s="5">
        <v>6.161290322580645</v>
      </c>
      <c r="AD207" s="4">
        <v>30</v>
      </c>
      <c r="AE207" s="5">
        <v>7.5</v>
      </c>
      <c r="AF207" s="66">
        <v>21</v>
      </c>
      <c r="AG207" s="5">
        <v>5.806451612903226</v>
      </c>
    </row>
    <row r="208" spans="1:41" ht="15" customHeight="1">
      <c r="A208" s="41">
        <v>4</v>
      </c>
      <c r="B208" s="40" t="s">
        <v>94</v>
      </c>
      <c r="C208" s="40"/>
      <c r="D208" s="21">
        <f>AVERAGE(S208,Y208,AA208,AC208,AG208)</f>
        <v>6.5284850230414744</v>
      </c>
      <c r="E208" s="22">
        <f>SUM(R208,X208,Z208,AB208,AF208)</f>
        <v>123</v>
      </c>
      <c r="F208" s="24"/>
      <c r="G208" s="25"/>
      <c r="H208" s="73"/>
      <c r="I208" s="25"/>
      <c r="J208" s="24">
        <v>12</v>
      </c>
      <c r="K208" s="25">
        <v>6.15625</v>
      </c>
      <c r="L208" s="66">
        <v>15</v>
      </c>
      <c r="M208" s="5">
        <v>6.4</v>
      </c>
      <c r="P208" s="66">
        <v>3</v>
      </c>
      <c r="Q208" s="5">
        <v>5.7833333333333332</v>
      </c>
      <c r="R208" s="4">
        <v>24</v>
      </c>
      <c r="S208" s="5">
        <v>7.03125</v>
      </c>
      <c r="T208" s="66">
        <v>9</v>
      </c>
      <c r="U208" s="5">
        <v>6.5333333333333332</v>
      </c>
      <c r="X208" s="66">
        <v>27</v>
      </c>
      <c r="Y208" s="5">
        <v>6.3928571428571432</v>
      </c>
      <c r="Z208" s="4">
        <v>24</v>
      </c>
      <c r="AA208" s="5">
        <v>7.0892857142857144</v>
      </c>
      <c r="AB208" s="66">
        <v>24</v>
      </c>
      <c r="AC208" s="5">
        <v>6.290322580645161</v>
      </c>
      <c r="AF208" s="66">
        <v>24</v>
      </c>
      <c r="AG208" s="5">
        <v>5.838709677419355</v>
      </c>
    </row>
    <row r="209" spans="1:33" ht="15" customHeight="1">
      <c r="A209" s="41">
        <v>5</v>
      </c>
      <c r="B209" s="40" t="s">
        <v>151</v>
      </c>
      <c r="C209" s="40"/>
      <c r="D209" s="21">
        <f>AVERAGE(K209,M209,O209,AE209,AG209)</f>
        <v>6.3964525729646695</v>
      </c>
      <c r="E209" s="22">
        <f>SUM(J209,L209,N209,AD209,AF209)</f>
        <v>114</v>
      </c>
      <c r="F209" s="24"/>
      <c r="G209" s="25"/>
      <c r="H209" s="73"/>
      <c r="I209" s="25"/>
      <c r="J209" s="24">
        <v>30</v>
      </c>
      <c r="K209" s="25">
        <v>7.984375</v>
      </c>
      <c r="L209" s="66">
        <v>24</v>
      </c>
      <c r="M209" s="5">
        <v>6.916666666666667</v>
      </c>
      <c r="N209" s="4">
        <v>27</v>
      </c>
      <c r="O209" s="5">
        <v>6.9285714285714288</v>
      </c>
      <c r="AD209" s="4">
        <v>21</v>
      </c>
      <c r="AE209" s="5">
        <v>5.4107142857142856</v>
      </c>
      <c r="AF209" s="66">
        <v>12</v>
      </c>
      <c r="AG209" s="5">
        <v>4.741935483870968</v>
      </c>
    </row>
    <row r="210" spans="1:33" ht="15" customHeight="1">
      <c r="A210" s="41">
        <v>6</v>
      </c>
      <c r="B210" s="40" t="s">
        <v>100</v>
      </c>
      <c r="C210" s="40"/>
      <c r="D210" s="21">
        <f>AVERAGE(I210,K210,Q210,U210,W210,Y210,AA210,AC210,AE210,AG210,AI210,AK210,AM210,AO210)</f>
        <v>6.3117559523809517</v>
      </c>
      <c r="E210" s="22">
        <f>SUM(H210,J210,P210,T210,V210,X210,Z210,AB210,AD210,AF210,AH210,AJ210,AL210,AN210)</f>
        <v>111</v>
      </c>
      <c r="F210" s="24"/>
      <c r="G210" s="25"/>
      <c r="H210" s="73">
        <v>24</v>
      </c>
      <c r="I210" s="25">
        <v>5.55</v>
      </c>
      <c r="J210" s="24">
        <v>15</v>
      </c>
      <c r="K210" s="25">
        <v>6.171875</v>
      </c>
      <c r="P210" s="66">
        <v>24</v>
      </c>
      <c r="Q210" s="5">
        <v>6.4666666666666668</v>
      </c>
      <c r="T210" s="66">
        <v>24</v>
      </c>
      <c r="U210" s="5">
        <v>7.0666666666666664</v>
      </c>
      <c r="V210" s="4">
        <v>24</v>
      </c>
      <c r="W210" s="5">
        <v>6.3035714285714288</v>
      </c>
    </row>
    <row r="211" spans="1:33" ht="15" customHeight="1">
      <c r="A211" s="41">
        <v>7</v>
      </c>
      <c r="B211" s="40" t="s">
        <v>37</v>
      </c>
      <c r="C211" s="40"/>
      <c r="D211" s="21">
        <f>AVERAGE(G211,I211,S211,Y211,AE211)</f>
        <v>6.0284702380952382</v>
      </c>
      <c r="E211" s="22">
        <f>SUM(F211,H211,R211,X211,AD211)</f>
        <v>105</v>
      </c>
      <c r="F211" s="24">
        <v>18</v>
      </c>
      <c r="G211" s="25">
        <v>6.23</v>
      </c>
      <c r="H211" s="73">
        <v>21</v>
      </c>
      <c r="I211" s="25">
        <v>5.3833333333333337</v>
      </c>
      <c r="J211" s="24"/>
      <c r="K211" s="25"/>
      <c r="N211" s="4">
        <v>15</v>
      </c>
      <c r="O211" s="5">
        <v>6.0142857142857142</v>
      </c>
      <c r="P211" s="66">
        <v>0</v>
      </c>
      <c r="Q211" s="5">
        <v>5.6833333333333336</v>
      </c>
      <c r="R211" s="4">
        <v>21</v>
      </c>
      <c r="S211" s="5">
        <v>6.671875</v>
      </c>
      <c r="T211" s="66">
        <v>3</v>
      </c>
      <c r="U211" s="5">
        <v>5.5166666666666666</v>
      </c>
      <c r="X211" s="66">
        <v>21</v>
      </c>
      <c r="Y211" s="5">
        <v>6.3392857142857144</v>
      </c>
      <c r="AB211" s="66">
        <v>15</v>
      </c>
      <c r="AC211" s="5">
        <v>5.709677419354839</v>
      </c>
      <c r="AD211" s="4">
        <v>24</v>
      </c>
      <c r="AE211" s="5">
        <v>5.5178571428571432</v>
      </c>
      <c r="AF211" s="66">
        <v>15</v>
      </c>
      <c r="AG211" s="5">
        <v>5.0161290322580649</v>
      </c>
    </row>
    <row r="212" spans="1:33" ht="15" customHeight="1">
      <c r="A212" s="41">
        <v>8</v>
      </c>
      <c r="B212" s="40" t="s">
        <v>101</v>
      </c>
      <c r="C212" s="40"/>
      <c r="D212" s="21">
        <f>AVERAGE(I212,Q212,Y212,AE212,AG212)</f>
        <v>5.7789324116743472</v>
      </c>
      <c r="E212" s="22">
        <f>SUM(H212,P212,X212,AD212,AF212)</f>
        <v>102</v>
      </c>
      <c r="F212" s="24"/>
      <c r="G212" s="25"/>
      <c r="H212" s="73">
        <v>18</v>
      </c>
      <c r="I212" s="25">
        <v>5.3666666666666663</v>
      </c>
      <c r="J212" s="24">
        <v>9</v>
      </c>
      <c r="K212" s="25">
        <v>5.8125</v>
      </c>
      <c r="N212" s="4">
        <v>9</v>
      </c>
      <c r="O212" s="5">
        <v>5.7142857142857144</v>
      </c>
      <c r="P212" s="66">
        <v>21</v>
      </c>
      <c r="Q212" s="5">
        <v>6.35</v>
      </c>
      <c r="R212" s="4">
        <v>15</v>
      </c>
      <c r="S212" s="5">
        <v>6</v>
      </c>
      <c r="X212" s="66">
        <v>18</v>
      </c>
      <c r="Y212" s="5">
        <v>6.2321428571428568</v>
      </c>
      <c r="AB212" s="66">
        <v>6</v>
      </c>
      <c r="AC212" s="5">
        <v>5.258064516129032</v>
      </c>
      <c r="AD212" s="4">
        <v>18</v>
      </c>
      <c r="AE212" s="5">
        <v>5.1071428571428568</v>
      </c>
      <c r="AF212" s="66">
        <v>27</v>
      </c>
      <c r="AG212" s="5">
        <v>5.838709677419355</v>
      </c>
    </row>
    <row r="213" spans="1:33" ht="15" customHeight="1">
      <c r="A213" s="41">
        <v>9</v>
      </c>
      <c r="B213" s="40" t="s">
        <v>209</v>
      </c>
      <c r="C213" s="40"/>
      <c r="D213" s="21">
        <f>AVERAGE(M213,AC213,AG213)</f>
        <v>6.2482078853046588</v>
      </c>
      <c r="E213" s="22">
        <f>SUM(L213,AB213,AF213)</f>
        <v>69</v>
      </c>
      <c r="F213" s="24"/>
      <c r="G213" s="25"/>
      <c r="H213" s="73"/>
      <c r="I213" s="25"/>
      <c r="J213" s="24"/>
      <c r="K213" s="25"/>
      <c r="L213" s="66">
        <v>21</v>
      </c>
      <c r="M213" s="5">
        <v>6.583333333333333</v>
      </c>
      <c r="AB213" s="66">
        <v>18</v>
      </c>
      <c r="AC213" s="5">
        <v>5.741935483870968</v>
      </c>
      <c r="AF213" s="66">
        <v>30</v>
      </c>
      <c r="AG213" s="5">
        <v>6.419354838709677</v>
      </c>
    </row>
    <row r="214" spans="1:33" ht="15" customHeight="1">
      <c r="A214" s="41">
        <v>10</v>
      </c>
      <c r="B214" s="40" t="s">
        <v>212</v>
      </c>
      <c r="C214" s="40"/>
      <c r="D214" s="21">
        <f>AVERAGE(O214,Q214,S214,AC214,AG214)</f>
        <v>5.7067924347158216</v>
      </c>
      <c r="E214" s="22">
        <f>SUM(N214,P214,R214,AB214,AF214)</f>
        <v>66</v>
      </c>
      <c r="F214" s="24"/>
      <c r="G214" s="25"/>
      <c r="H214" s="73"/>
      <c r="I214" s="25"/>
      <c r="J214" s="24"/>
      <c r="K214" s="25"/>
      <c r="L214" s="66">
        <v>3</v>
      </c>
      <c r="M214" s="5">
        <v>5.2666666666666666</v>
      </c>
      <c r="N214" s="4">
        <v>12</v>
      </c>
      <c r="O214" s="5">
        <v>5.871428571428571</v>
      </c>
      <c r="P214" s="66">
        <v>15</v>
      </c>
      <c r="Q214" s="5">
        <v>6.1166666666666663</v>
      </c>
      <c r="R214" s="4">
        <v>12</v>
      </c>
      <c r="S214" s="5">
        <v>5.578125</v>
      </c>
      <c r="T214" s="66">
        <v>0</v>
      </c>
      <c r="U214" s="5">
        <v>5.3833333333333337</v>
      </c>
      <c r="AB214" s="66">
        <v>9</v>
      </c>
      <c r="AC214" s="5">
        <v>5.564516129032258</v>
      </c>
      <c r="AF214" s="66">
        <v>18</v>
      </c>
      <c r="AG214" s="5">
        <v>5.403225806451613</v>
      </c>
    </row>
    <row r="215" spans="1:33" ht="15" customHeight="1">
      <c r="A215" s="41">
        <v>11</v>
      </c>
      <c r="B215" s="40" t="s">
        <v>71</v>
      </c>
      <c r="C215" s="40"/>
      <c r="D215" s="21">
        <f>AVERAGE(G215,AC215,AE215,AG215,AI215,AK215,AM215,AO215)</f>
        <v>7.4641935483870974</v>
      </c>
      <c r="E215" s="22">
        <f>SUM(F215,AB215,AD215,AF215,AH215,AJ215,AL215,AN215)</f>
        <v>60</v>
      </c>
      <c r="F215" s="24">
        <v>30</v>
      </c>
      <c r="G215" s="25">
        <v>7.88</v>
      </c>
      <c r="H215" s="73"/>
      <c r="I215" s="25"/>
      <c r="J215" s="24"/>
      <c r="K215" s="25"/>
      <c r="AB215" s="66">
        <v>30</v>
      </c>
      <c r="AC215" s="5">
        <v>7.0483870967741939</v>
      </c>
    </row>
    <row r="216" spans="1:33" ht="15" customHeight="1">
      <c r="A216" s="41">
        <v>12</v>
      </c>
      <c r="B216" s="40" t="s">
        <v>210</v>
      </c>
      <c r="C216" s="40"/>
      <c r="D216" s="21">
        <f>AVERAGE(M216,O216,U216,W216,Y216,AA216,AC216,AE216,AG216,AI216,AK216,AM216,AO216)</f>
        <v>6.6087301587301583</v>
      </c>
      <c r="E216" s="22">
        <f>SUM(L216,N216,T216,V216,X216,Z216,AB216,AD216,AF216,AH216,AJ216,AL216,AN216)</f>
        <v>60</v>
      </c>
      <c r="F216" s="24"/>
      <c r="G216" s="25"/>
      <c r="H216" s="73"/>
      <c r="I216" s="25"/>
      <c r="J216" s="24"/>
      <c r="K216" s="25"/>
      <c r="L216" s="66">
        <v>18</v>
      </c>
      <c r="M216" s="5">
        <v>6.4833333333333334</v>
      </c>
      <c r="N216" s="4">
        <v>24</v>
      </c>
      <c r="O216" s="5">
        <v>6.5428571428571427</v>
      </c>
      <c r="T216" s="66">
        <v>18</v>
      </c>
      <c r="U216" s="5">
        <v>6.8</v>
      </c>
    </row>
    <row r="217" spans="1:33" ht="15" customHeight="1">
      <c r="A217" s="41">
        <v>13</v>
      </c>
      <c r="B217" s="40" t="s">
        <v>214</v>
      </c>
      <c r="C217" s="40"/>
      <c r="D217" s="21">
        <f>AVERAGE(O217,Q217,U217,Y217,AC217,AE217,AG217,AI217,AK217,AM217,AO217)</f>
        <v>6.050614439324117</v>
      </c>
      <c r="E217" s="22">
        <f>SUM(N217,P217,T217,X217,AB217,AD217,AF217,AH217,AJ217,AL217,AN217)</f>
        <v>57</v>
      </c>
      <c r="F217" s="24"/>
      <c r="G217" s="25"/>
      <c r="H217" s="73"/>
      <c r="I217" s="25"/>
      <c r="J217" s="24"/>
      <c r="K217" s="25"/>
      <c r="L217" s="66">
        <v>0</v>
      </c>
      <c r="M217" s="5">
        <v>4.7</v>
      </c>
      <c r="N217" s="4">
        <v>0</v>
      </c>
      <c r="O217" s="5">
        <v>5.5714285714285712</v>
      </c>
      <c r="P217" s="66">
        <v>12</v>
      </c>
      <c r="Q217" s="5">
        <v>6.1</v>
      </c>
      <c r="T217" s="66">
        <v>21</v>
      </c>
      <c r="U217" s="5">
        <v>6.8166666666666664</v>
      </c>
      <c r="X217" s="66">
        <v>12</v>
      </c>
      <c r="Y217" s="5">
        <v>6.0714285714285712</v>
      </c>
      <c r="AB217" s="66">
        <v>12</v>
      </c>
      <c r="AC217" s="5">
        <v>5.693548387096774</v>
      </c>
    </row>
    <row r="218" spans="1:33" ht="15" customHeight="1">
      <c r="A218" s="41">
        <v>14</v>
      </c>
      <c r="B218" s="40" t="s">
        <v>152</v>
      </c>
      <c r="C218" s="40"/>
      <c r="D218" s="21">
        <f>AVERAGE(K218,W218,Y218,AA218,AC218,AE218,AG218,AI218,AK218,AM218,AO218)</f>
        <v>7.0223214285714288</v>
      </c>
      <c r="E218" s="22">
        <f>SUM(J218,V218,X218,Z218,AB218,AD218,AF218,AH218,AJ218,AL218,AN218)</f>
        <v>54</v>
      </c>
      <c r="F218" s="24"/>
      <c r="G218" s="25"/>
      <c r="H218" s="73"/>
      <c r="I218" s="25"/>
      <c r="J218" s="24">
        <v>27</v>
      </c>
      <c r="K218" s="25">
        <v>7.1875</v>
      </c>
      <c r="V218" s="4">
        <v>27</v>
      </c>
      <c r="W218" s="5">
        <v>6.8571428571428568</v>
      </c>
    </row>
    <row r="219" spans="1:33" ht="15" customHeight="1">
      <c r="A219" s="41">
        <v>15</v>
      </c>
      <c r="B219" s="40" t="s">
        <v>32</v>
      </c>
      <c r="C219" s="40"/>
      <c r="D219" s="21">
        <f>AVERAGE(G219,W219,Y219,AA219,AC219,AE219,AG219,AI219,AK219,AM219,AO219)</f>
        <v>7.1392857142857142</v>
      </c>
      <c r="E219" s="22">
        <f>SUM(F219,V219,X219,Z219,AB219,AD219,AF219,AH219,AJ219,AL219,AN219)</f>
        <v>51</v>
      </c>
      <c r="F219" s="24">
        <v>21</v>
      </c>
      <c r="G219" s="25">
        <v>7.1</v>
      </c>
      <c r="H219" s="73"/>
      <c r="I219" s="25"/>
      <c r="J219" s="24"/>
      <c r="K219" s="25"/>
      <c r="V219" s="4">
        <v>30</v>
      </c>
      <c r="W219" s="5">
        <v>7.1785714285714288</v>
      </c>
    </row>
    <row r="220" spans="1:33" ht="15" customHeight="1">
      <c r="A220" s="41">
        <v>16</v>
      </c>
      <c r="B220" s="40" t="s">
        <v>36</v>
      </c>
      <c r="C220" s="40"/>
      <c r="D220" s="21">
        <f>AVERAGE(G220,O220,Q220,Y220,AA220,AC220,AE220,AG220,AI220,AK220,AM220,AO220)</f>
        <v>6.0580357142857135</v>
      </c>
      <c r="E220" s="22">
        <f>SUM(F220,N220,P220,X220,Z220,AB220,AD220,AF220,AH220,AJ220,AL220,AN220)</f>
        <v>48</v>
      </c>
      <c r="F220" s="24">
        <v>12</v>
      </c>
      <c r="G220" s="25">
        <v>5.95</v>
      </c>
      <c r="H220" s="73"/>
      <c r="I220" s="25"/>
      <c r="J220" s="24"/>
      <c r="K220" s="25"/>
      <c r="N220" s="4">
        <v>21</v>
      </c>
      <c r="O220" s="5">
        <v>6.371428571428571</v>
      </c>
      <c r="P220" s="66">
        <v>6</v>
      </c>
      <c r="Q220" s="5">
        <v>6</v>
      </c>
      <c r="X220" s="66">
        <v>9</v>
      </c>
      <c r="Y220" s="5">
        <v>5.9107142857142856</v>
      </c>
    </row>
    <row r="221" spans="1:33" ht="15" customHeight="1">
      <c r="A221" s="41">
        <v>17</v>
      </c>
      <c r="B221" s="40" t="s">
        <v>153</v>
      </c>
      <c r="C221" s="40"/>
      <c r="D221" s="21">
        <f>AVERAGE(K221,M221,O221,Q221,U221,W221,Y221,AA221,AC221,AE221,AG221,AI221,AK221,AM221,AO221)</f>
        <v>5.83188244047619</v>
      </c>
      <c r="E221" s="22">
        <f>SUM(J221,L221,N221,P221,T221,V221,X221,Z221,AB221,AD221,AF221,AH221,AJ221,AL221,AN221)</f>
        <v>33</v>
      </c>
      <c r="F221" s="24"/>
      <c r="G221" s="25"/>
      <c r="H221" s="73"/>
      <c r="I221" s="25"/>
      <c r="J221" s="24">
        <v>18</v>
      </c>
      <c r="K221" s="25">
        <v>6.515625</v>
      </c>
      <c r="L221" s="66">
        <v>6</v>
      </c>
      <c r="M221" s="5">
        <v>5.5166666666666666</v>
      </c>
      <c r="N221" s="4">
        <v>0</v>
      </c>
      <c r="O221" s="5">
        <v>5.2285714285714286</v>
      </c>
      <c r="P221" s="66">
        <v>9</v>
      </c>
      <c r="Q221" s="5">
        <v>6.0666666666666664</v>
      </c>
    </row>
    <row r="222" spans="1:33" ht="15" customHeight="1">
      <c r="A222" s="41">
        <v>18</v>
      </c>
      <c r="B222" s="40" t="s">
        <v>99</v>
      </c>
      <c r="C222" s="40"/>
      <c r="D222" s="21">
        <f>AVERAGE(I222,S222,U222,W222,Y222,AA222,AC222,AE222,AG222,AI222,AK222,AM222,AO222)</f>
        <v>5.55</v>
      </c>
      <c r="E222" s="22">
        <f>SUM(H222,R222,T222,V222,X222,Z222,AB222,AD222,AF222,AH222,AJ222,AL222,AN222)</f>
        <v>27</v>
      </c>
      <c r="F222" s="24"/>
      <c r="G222" s="25"/>
      <c r="H222" s="73">
        <v>27</v>
      </c>
      <c r="I222" s="25">
        <v>5.55</v>
      </c>
      <c r="J222" s="24"/>
      <c r="K222" s="25"/>
    </row>
    <row r="223" spans="1:33" ht="15" customHeight="1">
      <c r="A223" s="41">
        <v>19</v>
      </c>
      <c r="B223" s="40" t="s">
        <v>72</v>
      </c>
      <c r="C223" s="40"/>
      <c r="D223" s="21">
        <f>AVERAGE(G223,I223,S223,U223,W223,Y223,AA223,AC223,AE223,AG223,AI223,AK223,AM223,AO223)</f>
        <v>5.0600000000000005</v>
      </c>
      <c r="E223" s="22">
        <f>SUM(F223,H223,R223,T223,V223,X223,Z223,AB223,AD223,AF223,AH223,AJ223,AL223,AN223)</f>
        <v>27</v>
      </c>
      <c r="F223" s="24">
        <v>15</v>
      </c>
      <c r="G223" s="25">
        <v>6.07</v>
      </c>
      <c r="H223" s="73">
        <v>12</v>
      </c>
      <c r="I223" s="25">
        <v>4.05</v>
      </c>
      <c r="J223" s="24"/>
      <c r="K223" s="25"/>
    </row>
    <row r="224" spans="1:33" ht="15" customHeight="1">
      <c r="A224" s="41">
        <v>20</v>
      </c>
      <c r="B224" s="40" t="s">
        <v>310</v>
      </c>
      <c r="C224" s="40"/>
      <c r="D224" s="21">
        <f>AVERAGE(AA224,AC224,AE224,AG224,AI224,AK224,AM224,AO224)</f>
        <v>6.8392857142857144</v>
      </c>
      <c r="E224" s="22">
        <f>SUM(Z224,AB224,AD224,AF224,AH224,AJ224,AL224,AN224)</f>
        <v>21</v>
      </c>
      <c r="F224" s="24"/>
      <c r="G224" s="25"/>
      <c r="H224" s="73"/>
      <c r="I224" s="25"/>
      <c r="J224" s="24"/>
      <c r="K224" s="25"/>
      <c r="Z224" s="4">
        <v>21</v>
      </c>
      <c r="AA224" s="5">
        <v>6.8392857142857144</v>
      </c>
    </row>
    <row r="225" spans="1:33" ht="15" customHeight="1">
      <c r="A225" s="41">
        <v>21</v>
      </c>
      <c r="B225" s="40" t="s">
        <v>325</v>
      </c>
      <c r="C225" s="40"/>
      <c r="D225" s="21">
        <f>AVERAGE(W225,Y225,AA225,AC225,AE225,AG225,AI225,AK225,AM225,AO225)</f>
        <v>6.2857142857142856</v>
      </c>
      <c r="E225" s="22">
        <f>SUM(V225,X225,Z225,AB225,AD225,AF225,AH225,AJ225,AL225,AN225)</f>
        <v>21</v>
      </c>
      <c r="F225" s="24"/>
      <c r="G225" s="25"/>
      <c r="H225" s="73"/>
      <c r="I225" s="25"/>
      <c r="J225" s="24"/>
      <c r="K225" s="25"/>
      <c r="V225" s="4">
        <v>21</v>
      </c>
      <c r="W225" s="5">
        <v>6.2857142857142856</v>
      </c>
    </row>
    <row r="226" spans="1:33" ht="15" customHeight="1">
      <c r="A226" s="41">
        <v>22</v>
      </c>
      <c r="B226" s="40" t="s">
        <v>158</v>
      </c>
      <c r="C226" s="40"/>
      <c r="D226" s="21">
        <f>AVERAGE(K226,O226,S226,AE226,AG226,AI226,AK226,AM226,AO226)</f>
        <v>4.4654017857142856</v>
      </c>
      <c r="E226" s="22">
        <f>SUM(J226,N226,R226,AD226,AF226,AH226,AJ226,AL226,AN226)</f>
        <v>21</v>
      </c>
      <c r="F226" s="24"/>
      <c r="G226" s="25"/>
      <c r="H226" s="73"/>
      <c r="I226" s="25"/>
      <c r="J226" s="24">
        <v>0</v>
      </c>
      <c r="K226" s="25">
        <v>4.921875</v>
      </c>
      <c r="N226" s="4">
        <v>0</v>
      </c>
      <c r="O226" s="5">
        <v>4.5714285714285712</v>
      </c>
      <c r="R226" s="4">
        <v>9</v>
      </c>
      <c r="S226" s="5">
        <v>4.671875</v>
      </c>
      <c r="AD226" s="4">
        <v>12</v>
      </c>
      <c r="AE226" s="5">
        <v>3.6964285714285716</v>
      </c>
    </row>
    <row r="227" spans="1:33" ht="15" customHeight="1">
      <c r="A227" s="41">
        <v>23</v>
      </c>
      <c r="B227" s="40" t="s">
        <v>273</v>
      </c>
      <c r="C227" s="40"/>
      <c r="D227" s="21">
        <f>AVERAGE(Q227,S227,U227,W227,Y227,AA227,AC227,AE227,AG227,AI227,AK227,AM227,AO227)</f>
        <v>6.166666666666667</v>
      </c>
      <c r="E227" s="22">
        <f>SUM(P227,R227,T227,V227,X227,Z227,AB227,AD227,AF227,AH227,AJ227,AL227,AN227)</f>
        <v>18</v>
      </c>
      <c r="F227" s="24"/>
      <c r="G227" s="25"/>
      <c r="H227" s="73"/>
      <c r="I227" s="25"/>
      <c r="J227" s="24"/>
      <c r="K227" s="25"/>
      <c r="P227" s="66">
        <v>18</v>
      </c>
      <c r="Q227" s="5">
        <v>6.166666666666667</v>
      </c>
    </row>
    <row r="228" spans="1:33" ht="15" customHeight="1">
      <c r="A228" s="41">
        <v>24</v>
      </c>
      <c r="B228" s="40" t="s">
        <v>155</v>
      </c>
      <c r="C228" s="40"/>
      <c r="D228" s="21">
        <f>AVERAGE(K228,M228,O228,Q228,Y228,AE228,AG228,AI228,AK228,AM228,AO228)</f>
        <v>5.3669345238095243</v>
      </c>
      <c r="E228" s="22">
        <f>SUM(J228,L228,N228,P228,X228,AD228,AF228,AH228,AJ228,AL228,AN228)</f>
        <v>18</v>
      </c>
      <c r="F228" s="24"/>
      <c r="G228" s="25"/>
      <c r="H228" s="73"/>
      <c r="I228" s="25"/>
      <c r="J228" s="24">
        <v>3</v>
      </c>
      <c r="K228" s="25">
        <v>5.515625</v>
      </c>
      <c r="L228" s="66">
        <v>0</v>
      </c>
      <c r="M228" s="5">
        <v>4.7333333333333334</v>
      </c>
      <c r="N228" s="4">
        <v>0</v>
      </c>
      <c r="O228" s="5">
        <v>4.8285714285714283</v>
      </c>
      <c r="P228" s="66">
        <v>0</v>
      </c>
      <c r="Q228" s="5">
        <v>5.65</v>
      </c>
      <c r="X228" s="66">
        <v>15</v>
      </c>
      <c r="Y228" s="5">
        <v>6.1071428571428568</v>
      </c>
      <c r="AB228" s="66">
        <v>0</v>
      </c>
      <c r="AC228" s="5">
        <v>4.709677419354839</v>
      </c>
    </row>
    <row r="229" spans="1:33" ht="15" customHeight="1">
      <c r="A229" s="41">
        <v>25</v>
      </c>
      <c r="B229" s="40" t="s">
        <v>351</v>
      </c>
      <c r="C229" s="40"/>
      <c r="D229" s="21">
        <f>AVERAGE(AA229,AC229,AE229,AG229,AI229,AK229,AM229,AO229)</f>
        <v>6.5178571428571432</v>
      </c>
      <c r="E229" s="22">
        <f>SUM(Z229,AB229,AD229,AF229,AH229,AJ229,AL229,AN229)</f>
        <v>15</v>
      </c>
      <c r="F229" s="24"/>
      <c r="G229" s="25"/>
      <c r="H229" s="73"/>
      <c r="I229" s="25"/>
      <c r="J229" s="24"/>
      <c r="K229" s="25"/>
      <c r="Z229" s="4">
        <v>15</v>
      </c>
      <c r="AA229" s="5">
        <v>6.5178571428571432</v>
      </c>
    </row>
    <row r="230" spans="1:33" ht="15" customHeight="1">
      <c r="A230" s="41">
        <v>26</v>
      </c>
      <c r="B230" s="40" t="s">
        <v>116</v>
      </c>
      <c r="C230" s="40"/>
      <c r="D230" s="21">
        <f>AVERAGE(AE230,AG230,AI230,AK230,AM230,AO230)</f>
        <v>4.3392857142857144</v>
      </c>
      <c r="E230" s="22">
        <f>SUM(AD230,AF230,AH230,AJ230,AL230,AN230)</f>
        <v>15</v>
      </c>
      <c r="F230" s="24"/>
      <c r="G230" s="25"/>
      <c r="H230" s="73"/>
      <c r="I230" s="25"/>
      <c r="J230" s="24"/>
      <c r="K230" s="25"/>
      <c r="AD230" s="4">
        <v>15</v>
      </c>
      <c r="AE230" s="5">
        <v>4.3392857142857144</v>
      </c>
    </row>
    <row r="231" spans="1:33" ht="15" customHeight="1">
      <c r="A231" s="41">
        <v>27</v>
      </c>
      <c r="B231" s="40" t="s">
        <v>102</v>
      </c>
      <c r="C231" s="40"/>
      <c r="D231" s="21">
        <f>AVERAGE(I231,K231,S231,U231,W231,Y231,AA231,AC231,AE231,AG231,AI231,AK231,AM231,AO231)</f>
        <v>3.9239583333333332</v>
      </c>
      <c r="E231" s="22">
        <f>SUM(H231,J231,R231,T231,V231,X231,Z231,AB231,AD231,AF231,AH231,AJ231,AL231,AN231)</f>
        <v>15</v>
      </c>
      <c r="F231" s="24"/>
      <c r="G231" s="25"/>
      <c r="H231" s="73">
        <v>15</v>
      </c>
      <c r="I231" s="25">
        <v>4.0666666666666664</v>
      </c>
      <c r="J231" s="24">
        <v>0</v>
      </c>
      <c r="K231" s="25">
        <v>3.78125</v>
      </c>
    </row>
    <row r="232" spans="1:33" ht="15" customHeight="1">
      <c r="A232" s="41">
        <v>28</v>
      </c>
      <c r="B232" s="40" t="s">
        <v>303</v>
      </c>
      <c r="C232" s="40"/>
      <c r="D232" s="21">
        <f>AVERAGE(U232,W232,Y232,AA232,AC232,AE232,AG232,AI232,AK232,AM232,AO232)</f>
        <v>6.5666666666666664</v>
      </c>
      <c r="E232" s="22">
        <f>SUM(T232,V232,X232,Z232,AB232,AD232,AF232,AH232,AJ232,AL232,AN232)</f>
        <v>12</v>
      </c>
      <c r="F232" s="24"/>
      <c r="G232" s="25"/>
      <c r="H232" s="73"/>
      <c r="I232" s="25"/>
      <c r="J232" s="24"/>
      <c r="K232" s="25"/>
      <c r="T232" s="66">
        <v>12</v>
      </c>
      <c r="U232" s="5">
        <v>6.5666666666666664</v>
      </c>
    </row>
    <row r="233" spans="1:33" ht="15" customHeight="1">
      <c r="A233" s="41">
        <v>29</v>
      </c>
      <c r="B233" s="40" t="s">
        <v>352</v>
      </c>
      <c r="C233" s="40"/>
      <c r="D233" s="21">
        <f>AVERAGE(AA233,AC233,AE233,AG233,AI233,AK233,AM233,AO233)</f>
        <v>2.5892857142857144</v>
      </c>
      <c r="E233" s="22">
        <f>SUM(Z233,AB233,AD233,AF233,AH233,AJ233,AL233,AN233)</f>
        <v>12</v>
      </c>
      <c r="F233" s="24"/>
      <c r="G233" s="25"/>
      <c r="H233" s="73"/>
      <c r="I233" s="25"/>
      <c r="J233" s="24"/>
      <c r="K233" s="25"/>
      <c r="Z233" s="4">
        <v>12</v>
      </c>
      <c r="AA233" s="5">
        <v>2.5892857142857144</v>
      </c>
    </row>
    <row r="234" spans="1:33" ht="15" customHeight="1">
      <c r="A234" s="41">
        <v>30</v>
      </c>
      <c r="B234" s="40" t="s">
        <v>211</v>
      </c>
      <c r="C234" s="40"/>
      <c r="D234" s="21">
        <f>AVERAGE(M234,S234,U234,W234,Y234,AA234,AC234,AE234,AG234,AI234,AK234,AM234,AO234)</f>
        <v>6.05</v>
      </c>
      <c r="E234" s="22">
        <f>SUM(L234,R234,T234,V234,X234,Z234,AB234,AD234,AF234,AH234,AJ234,AL234,AN234)</f>
        <v>9</v>
      </c>
      <c r="F234" s="24"/>
      <c r="G234" s="25"/>
      <c r="H234" s="73"/>
      <c r="I234" s="25"/>
      <c r="J234" s="24"/>
      <c r="K234" s="25"/>
      <c r="L234" s="66">
        <v>9</v>
      </c>
      <c r="M234" s="5">
        <v>6.05</v>
      </c>
    </row>
    <row r="235" spans="1:33" ht="15" customHeight="1">
      <c r="A235" s="41">
        <v>31</v>
      </c>
      <c r="B235" s="40" t="s">
        <v>54</v>
      </c>
      <c r="C235" s="40"/>
      <c r="D235" s="21">
        <f>AVERAGE(G235,S235,U235,W235,Y235,AA235,AC235,AE235,AG235,AI235,AK235,AM235,AO235)</f>
        <v>5.88</v>
      </c>
      <c r="E235" s="22">
        <f>SUM(F235,R235,T235,V235,X235,Z235,AB235,AD235,AF235,AH235,AJ235,AL235,AN235)</f>
        <v>9</v>
      </c>
      <c r="F235" s="24">
        <v>9</v>
      </c>
      <c r="G235" s="25">
        <v>5.88</v>
      </c>
      <c r="H235" s="73"/>
      <c r="I235" s="25"/>
      <c r="J235" s="24"/>
      <c r="K235" s="25"/>
    </row>
    <row r="236" spans="1:33" ht="15" customHeight="1">
      <c r="A236" s="41">
        <v>32</v>
      </c>
      <c r="B236" s="40" t="s">
        <v>154</v>
      </c>
      <c r="C236" s="40"/>
      <c r="D236" s="21">
        <f>AVERAGE(K236,O236,S236,U236,W236,Y236,AA236,AC236,AE236,AG236,AI236,AK236,AM236,AO236)</f>
        <v>5.6665178571428569</v>
      </c>
      <c r="E236" s="22">
        <f>SUM(J236,N236,R236,T236,V236,X236,Z236,AB236,AD236,AF236,AH236,AJ236,AL236,AN236)</f>
        <v>9</v>
      </c>
      <c r="F236" s="24"/>
      <c r="G236" s="25"/>
      <c r="H236" s="73"/>
      <c r="I236" s="25"/>
      <c r="J236" s="24">
        <v>6</v>
      </c>
      <c r="K236" s="25">
        <v>5.71875</v>
      </c>
      <c r="N236" s="4">
        <v>3</v>
      </c>
      <c r="O236" s="5">
        <v>5.6142857142857139</v>
      </c>
    </row>
    <row r="237" spans="1:33" ht="15" customHeight="1">
      <c r="A237" s="41">
        <v>33</v>
      </c>
      <c r="B237" s="40" t="s">
        <v>38</v>
      </c>
      <c r="C237" s="40"/>
      <c r="D237" s="21">
        <f>AVERAGE(G237,S237,U237,W237,Y237,AA237,AC237,AE237,AG237,AI237,AK237,AM237,AO237)</f>
        <v>5.1167857142857143</v>
      </c>
      <c r="E237" s="22">
        <f>SUM(F237,R237,T237,V237,X237,Z237,AB237,AD237,AF237,AH237,AJ237,AL237,AN237)</f>
        <v>9</v>
      </c>
      <c r="F237" s="24">
        <v>3</v>
      </c>
      <c r="G237" s="25">
        <v>4.68</v>
      </c>
      <c r="H237" s="73"/>
      <c r="I237" s="25"/>
      <c r="J237" s="24"/>
      <c r="K237" s="25"/>
      <c r="X237" s="66">
        <v>6</v>
      </c>
      <c r="Y237" s="5">
        <v>5.5535714285714288</v>
      </c>
    </row>
    <row r="238" spans="1:33" ht="15" customHeight="1">
      <c r="A238" s="41">
        <v>34</v>
      </c>
      <c r="B238" s="40" t="s">
        <v>382</v>
      </c>
      <c r="C238" s="40"/>
      <c r="D238" s="21">
        <f>AVERAGE(AG238)</f>
        <v>3.5</v>
      </c>
      <c r="E238" s="22">
        <f>SUM(AF238)</f>
        <v>9</v>
      </c>
      <c r="F238" s="24"/>
      <c r="G238" s="25"/>
      <c r="H238" s="73"/>
      <c r="I238" s="25"/>
      <c r="J238" s="24"/>
      <c r="K238" s="25"/>
      <c r="AF238" s="66">
        <v>9</v>
      </c>
      <c r="AG238" s="5">
        <v>3.5</v>
      </c>
    </row>
    <row r="239" spans="1:33" ht="15" customHeight="1">
      <c r="A239" s="41">
        <v>35</v>
      </c>
      <c r="B239" s="40" t="s">
        <v>55</v>
      </c>
      <c r="C239" s="40"/>
      <c r="D239" s="21">
        <f>AVERAGE(G239,O239,Q239,S239,U239,W239,Y239,AA239,AC239,AE239,AG239,AI239,AK239,AM239,AO239)</f>
        <v>5.72</v>
      </c>
      <c r="E239" s="22">
        <f>SUM(F239,R239,T239,V239,X239,Z239,AB239,AD239,AF239,AH239,AJ239,AL239,AN239)</f>
        <v>6</v>
      </c>
      <c r="F239" s="24">
        <v>6</v>
      </c>
      <c r="G239" s="25">
        <v>5.72</v>
      </c>
      <c r="H239" s="73"/>
      <c r="I239" s="25"/>
      <c r="J239" s="24"/>
      <c r="K239" s="25"/>
    </row>
    <row r="240" spans="1:33" ht="15" customHeight="1">
      <c r="A240" s="41">
        <v>36</v>
      </c>
      <c r="B240" s="40" t="s">
        <v>235</v>
      </c>
      <c r="C240" s="40"/>
      <c r="D240" s="21">
        <f>AVERAGE(O240,S240,U240,W240,Y240,AA240,AC240,AE240,AG240,AI240,AK240,AM240,AO240)</f>
        <v>5.6857142857142859</v>
      </c>
      <c r="E240" s="22">
        <f>SUM(F240,H240,J240,L240,N240,P240,R240,T240,V240,X240,Z240,AB240,AD240,AF240,AH240,AJ240,AL240,AN240)</f>
        <v>6</v>
      </c>
      <c r="F240" s="24"/>
      <c r="G240" s="25"/>
      <c r="H240" s="73"/>
      <c r="I240" s="25"/>
      <c r="J240" s="24"/>
      <c r="K240" s="25"/>
      <c r="N240" s="4">
        <v>6</v>
      </c>
      <c r="O240" s="5">
        <v>5.6857142857142859</v>
      </c>
    </row>
    <row r="241" spans="1:29" ht="15" customHeight="1">
      <c r="A241" s="41">
        <v>37</v>
      </c>
      <c r="B241" s="40" t="s">
        <v>236</v>
      </c>
      <c r="C241" s="40"/>
      <c r="D241" s="21">
        <f>AVERAGE(O241,U241,W241,Y241,AA241,AC241,AE241,AG241,AI241,AK241,AM241,AO241)</f>
        <v>5.6749999999999998</v>
      </c>
      <c r="E241" s="22">
        <f>SUM(N241,T241,V241,X241,Z241,AB241,AD241,AF241,AH241,AJ241,AL241,AN241)</f>
        <v>6</v>
      </c>
      <c r="F241" s="24"/>
      <c r="G241" s="25"/>
      <c r="H241" s="73"/>
      <c r="I241" s="25"/>
      <c r="J241" s="24"/>
      <c r="K241" s="25"/>
      <c r="N241" s="4">
        <v>0</v>
      </c>
      <c r="O241" s="5">
        <v>5.6</v>
      </c>
      <c r="T241" s="66">
        <v>6</v>
      </c>
      <c r="U241" s="5">
        <v>5.75</v>
      </c>
    </row>
    <row r="242" spans="1:29" ht="15" customHeight="1">
      <c r="A242" s="41">
        <v>38</v>
      </c>
      <c r="B242" s="40" t="s">
        <v>292</v>
      </c>
      <c r="C242" s="40"/>
      <c r="D242" s="21">
        <f>AVERAGE(S242,U242,W242,Y242,AA242,AC242,AE242,AG242,AI242,AK242,AM242,AO242)</f>
        <v>3.765625</v>
      </c>
      <c r="E242" s="22">
        <f>SUM(R242,T242,V242,X242,Z242,AB242,AD242,AF242,AH242,AJ242,AL242,AN242)</f>
        <v>6</v>
      </c>
      <c r="F242" s="24"/>
      <c r="G242" s="25"/>
      <c r="H242" s="73"/>
      <c r="I242" s="25"/>
      <c r="J242" s="24"/>
      <c r="K242" s="25"/>
      <c r="R242" s="4">
        <v>6</v>
      </c>
      <c r="S242" s="5">
        <v>3.765625</v>
      </c>
    </row>
    <row r="243" spans="1:29" ht="15" customHeight="1">
      <c r="A243" s="41">
        <v>39</v>
      </c>
      <c r="B243" s="40" t="s">
        <v>35</v>
      </c>
      <c r="C243" s="40"/>
      <c r="D243" s="21">
        <f>AVERAGE(M243,O243,Q243,U243,AC243,AE243,AG243,AI243,AK243,AM243,AO243)</f>
        <v>4.7799078341013823</v>
      </c>
      <c r="E243" s="22">
        <f>SUM(L243,N243,P243,T243,AB243,AD243,AF243,AH243,AJ243,AL243,AN243)</f>
        <v>3</v>
      </c>
      <c r="F243" s="24"/>
      <c r="G243" s="25"/>
      <c r="H243" s="73"/>
      <c r="I243" s="25"/>
      <c r="J243" s="24"/>
      <c r="K243" s="25"/>
      <c r="L243" s="66">
        <v>0</v>
      </c>
      <c r="M243" s="5">
        <v>4.5999999999999996</v>
      </c>
      <c r="N243" s="4">
        <v>0</v>
      </c>
      <c r="O243" s="5">
        <v>4.9285714285714288</v>
      </c>
      <c r="P243" s="66">
        <v>0</v>
      </c>
      <c r="Q243" s="5">
        <v>4.3166666666666664</v>
      </c>
      <c r="T243" s="66">
        <v>0</v>
      </c>
      <c r="U243" s="5">
        <v>5.1833333333333336</v>
      </c>
      <c r="AB243" s="66">
        <v>3</v>
      </c>
      <c r="AC243" s="5">
        <v>4.870967741935484</v>
      </c>
    </row>
    <row r="244" spans="1:29" ht="15" customHeight="1">
      <c r="A244" s="41">
        <v>40</v>
      </c>
      <c r="B244" s="40" t="s">
        <v>238</v>
      </c>
      <c r="C244" s="40"/>
      <c r="D244" s="21">
        <f>AVERAGE(O244,Q244,Y244,AA244,AC244,AE244,AG244,AI244,AK244,AM244,AO244)</f>
        <v>4.659126984126984</v>
      </c>
      <c r="E244" s="22">
        <f>SUM(N244,P244,X244,Z244,AB244,AD244,AF244,AH244,AJ244,AL244,AN244)</f>
        <v>3</v>
      </c>
      <c r="F244" s="24"/>
      <c r="G244" s="25"/>
      <c r="H244" s="73"/>
      <c r="I244" s="25"/>
      <c r="J244" s="24"/>
      <c r="K244" s="25"/>
      <c r="N244" s="4">
        <v>0</v>
      </c>
      <c r="O244" s="5">
        <v>4.5857142857142854</v>
      </c>
      <c r="P244" s="66">
        <v>0</v>
      </c>
      <c r="Q244" s="5">
        <v>4.2666666666666666</v>
      </c>
      <c r="X244" s="66">
        <v>3</v>
      </c>
      <c r="Y244" s="5">
        <v>5.125</v>
      </c>
    </row>
    <row r="245" spans="1:29" ht="15" customHeight="1">
      <c r="A245" s="41">
        <v>41</v>
      </c>
      <c r="B245" s="40" t="s">
        <v>237</v>
      </c>
      <c r="C245" s="40"/>
      <c r="D245" s="21">
        <f>AVERAGE(O245,S245,U245,W245,Y245,AA245,AC245,AE245,AG245,AI245,AK245,AM245,AO245)</f>
        <v>5.2428571428571429</v>
      </c>
      <c r="E245" s="22">
        <f>SUM(N245,R245,T245,V245,X245,Z245,AB245,AD245,AF245,AH245,AJ245,AL245,AN245)</f>
        <v>0</v>
      </c>
      <c r="F245" s="24"/>
      <c r="G245" s="25"/>
      <c r="H245" s="73"/>
      <c r="I245" s="25"/>
      <c r="J245" s="24"/>
      <c r="K245" s="25"/>
      <c r="N245" s="4">
        <v>0</v>
      </c>
      <c r="O245" s="5">
        <v>5.2428571428571429</v>
      </c>
    </row>
    <row r="246" spans="1:29" ht="15" customHeight="1">
      <c r="A246" s="41">
        <v>42</v>
      </c>
      <c r="B246" s="40" t="s">
        <v>156</v>
      </c>
      <c r="C246" s="40"/>
      <c r="D246" s="21">
        <f>AVERAGE(K246,M246,AC246,AE246,AG246,AI246,AK246,AM246,AO246)</f>
        <v>5.0363575268817202</v>
      </c>
      <c r="E246" s="22">
        <f>SUM(J246,L246,AB246,AD246,AF246,AH246,AJ246,AL246,AN246)</f>
        <v>0</v>
      </c>
      <c r="F246" s="24"/>
      <c r="G246" s="25"/>
      <c r="H246" s="73"/>
      <c r="I246" s="25"/>
      <c r="J246" s="24">
        <v>0</v>
      </c>
      <c r="K246" s="25">
        <v>5.46875</v>
      </c>
      <c r="L246" s="66">
        <v>0</v>
      </c>
      <c r="M246" s="5">
        <v>4.8499999999999996</v>
      </c>
      <c r="AB246" s="66">
        <v>0</v>
      </c>
      <c r="AC246" s="5">
        <v>4.790322580645161</v>
      </c>
    </row>
    <row r="247" spans="1:29" ht="15" customHeight="1">
      <c r="A247" s="41">
        <v>43</v>
      </c>
      <c r="B247" s="40" t="s">
        <v>215</v>
      </c>
      <c r="C247" s="40"/>
      <c r="D247" s="21">
        <f>AVERAGE(M247,Q247,S247,U247,W247,Y247,AA247,AC247,AE247,AG247,AI247,AK247,AM247,AO247)</f>
        <v>5.0333333333333332</v>
      </c>
      <c r="E247" s="22">
        <f>SUM(L247,P247,R247,T247,V247,X247,Z247,AB247,AD247,AF247,AH247,AJ247,AL247,AN247)</f>
        <v>0</v>
      </c>
      <c r="F247" s="24"/>
      <c r="G247" s="25"/>
      <c r="H247" s="73"/>
      <c r="I247" s="25"/>
      <c r="J247" s="24"/>
      <c r="K247" s="25"/>
      <c r="L247" s="66">
        <v>0</v>
      </c>
      <c r="M247" s="5">
        <v>4.4833333333333334</v>
      </c>
      <c r="P247" s="66">
        <v>0</v>
      </c>
      <c r="Q247" s="5">
        <v>5.583333333333333</v>
      </c>
    </row>
    <row r="248" spans="1:29" ht="15" customHeight="1">
      <c r="A248" s="41">
        <v>44</v>
      </c>
      <c r="B248" s="40" t="s">
        <v>304</v>
      </c>
      <c r="C248" s="40"/>
      <c r="D248" s="21">
        <f>AVERAGE(U248,W248,Y248,AA248,AC248,AE248,AG248,AI248,AK248,AM248,AO248)</f>
        <v>4.8166666666666664</v>
      </c>
      <c r="E248" s="22">
        <f>SUM(T248,V248,X248,Z248,AB248,AD248,AF248,AH248,AJ248,AL248,AN248)</f>
        <v>0</v>
      </c>
      <c r="F248" s="24"/>
      <c r="G248" s="25"/>
      <c r="H248" s="73"/>
      <c r="I248" s="25"/>
      <c r="J248" s="24"/>
      <c r="K248" s="25"/>
      <c r="T248" s="66">
        <v>0</v>
      </c>
      <c r="U248" s="5">
        <v>4.8166666666666664</v>
      </c>
    </row>
    <row r="249" spans="1:29" ht="15" customHeight="1">
      <c r="A249" s="41">
        <v>45</v>
      </c>
      <c r="B249" s="40" t="s">
        <v>157</v>
      </c>
      <c r="C249" s="40"/>
      <c r="D249" s="21">
        <f>AVERAGE(K249,O249,AC249,AE249,AG249,AI249,AK249,AM249,AO249)</f>
        <v>4.6853878648233485</v>
      </c>
      <c r="E249" s="22">
        <f>SUM(J249,N249,AB249,AD249,AF249,AH249,AJ249,AL249,AN249)</f>
        <v>0</v>
      </c>
      <c r="F249" s="24"/>
      <c r="G249" s="25"/>
      <c r="H249" s="73"/>
      <c r="I249" s="25"/>
      <c r="J249" s="24">
        <v>0</v>
      </c>
      <c r="K249" s="25">
        <v>5.1875</v>
      </c>
      <c r="N249" s="4">
        <v>0</v>
      </c>
      <c r="O249" s="5">
        <v>4.6428571428571432</v>
      </c>
      <c r="AB249" s="66">
        <v>0</v>
      </c>
      <c r="AC249" s="5">
        <v>4.225806451612903</v>
      </c>
    </row>
    <row r="250" spans="1:29" ht="15" customHeight="1">
      <c r="A250" s="41">
        <v>46</v>
      </c>
      <c r="B250" s="40" t="s">
        <v>213</v>
      </c>
      <c r="C250" s="40"/>
      <c r="D250" s="21">
        <f>AVERAGE(M250,O250,S250,U250,W250,Y250,AA250,AC250,AE250,AG250,AI250,AK250,AM250,AO250)</f>
        <v>4.6226190476190476</v>
      </c>
      <c r="E250" s="22">
        <f>SUM(L250,N250,R250,T250,V250,X250,Z250,AB250,AD250,AF250,AH250,AJ250,AL250,AN250)</f>
        <v>0</v>
      </c>
      <c r="F250" s="24"/>
      <c r="G250" s="25"/>
      <c r="H250" s="73"/>
      <c r="I250" s="25"/>
      <c r="J250" s="24"/>
      <c r="K250" s="25"/>
      <c r="L250" s="66">
        <v>0</v>
      </c>
      <c r="M250" s="5">
        <v>4.8166666666666664</v>
      </c>
      <c r="N250" s="4">
        <v>0</v>
      </c>
      <c r="O250" s="5">
        <v>4.4285714285714288</v>
      </c>
    </row>
    <row r="251" spans="1:29" ht="15" customHeight="1">
      <c r="A251" s="41">
        <v>47</v>
      </c>
      <c r="B251" s="40" t="s">
        <v>274</v>
      </c>
      <c r="C251" s="40"/>
      <c r="D251" s="21">
        <f>AVERAGE(Q251,AC251,AE251,AG251,AI251,AK251,AM251,AO251)</f>
        <v>4.551075268817204</v>
      </c>
      <c r="E251" s="22">
        <f>SUM(P251,AB251,AD251,AF251,AH251,AJ251,AL251,AN251)</f>
        <v>0</v>
      </c>
      <c r="F251" s="24"/>
      <c r="G251" s="25"/>
      <c r="H251" s="73"/>
      <c r="I251" s="25"/>
      <c r="J251" s="24"/>
      <c r="K251" s="25"/>
      <c r="P251" s="66">
        <v>0</v>
      </c>
      <c r="Q251" s="5">
        <v>5.166666666666667</v>
      </c>
      <c r="AB251" s="66">
        <v>0</v>
      </c>
      <c r="AC251" s="5">
        <v>3.935483870967742</v>
      </c>
    </row>
    <row r="252" spans="1:29" ht="15" customHeight="1">
      <c r="A252" s="41">
        <v>48</v>
      </c>
      <c r="B252" s="40" t="s">
        <v>216</v>
      </c>
      <c r="C252" s="40"/>
      <c r="D252" s="21">
        <f>AVERAGE(M252,S252,U252,W252,Y252,AA252,AC252,AE252,AG252,AI252,AK252,AM252,AO252)</f>
        <v>4.416666666666667</v>
      </c>
      <c r="E252" s="22">
        <f>SUM(L252,R252,T252,V252,X252,Z252,AB252,AD252,AF252,AH252,AJ252,AL252,AN252)</f>
        <v>0</v>
      </c>
      <c r="F252" s="24"/>
      <c r="G252" s="25"/>
      <c r="H252" s="73"/>
      <c r="I252" s="25"/>
      <c r="J252" s="24"/>
      <c r="K252" s="25"/>
      <c r="L252" s="66">
        <v>0</v>
      </c>
      <c r="M252" s="5">
        <v>4.416666666666667</v>
      </c>
    </row>
    <row r="253" spans="1:29" ht="15" customHeight="1">
      <c r="A253" s="41">
        <v>49</v>
      </c>
      <c r="B253" s="40" t="s">
        <v>275</v>
      </c>
      <c r="C253" s="40"/>
      <c r="D253" s="21">
        <f>AVERAGE(Q253,Y253,AC253,AE253,AG253,AI253,AK253,AM253,AO253)</f>
        <v>4.2957757296466976</v>
      </c>
      <c r="E253" s="22">
        <f>SUM(P253,X253,AB253,AD253,AF253,AH253,AJ253,AL253,AN253)</f>
        <v>0</v>
      </c>
      <c r="F253" s="24"/>
      <c r="G253" s="25"/>
      <c r="H253" s="73"/>
      <c r="I253" s="25"/>
      <c r="J253" s="24"/>
      <c r="K253" s="25"/>
      <c r="P253" s="66">
        <v>0</v>
      </c>
      <c r="Q253" s="5">
        <v>4.1500000000000004</v>
      </c>
      <c r="X253" s="66">
        <v>0</v>
      </c>
      <c r="Y253" s="5">
        <v>4.7857142857142856</v>
      </c>
      <c r="AB253" s="66">
        <v>0</v>
      </c>
      <c r="AC253" s="5">
        <v>3.9516129032258065</v>
      </c>
    </row>
    <row r="254" spans="1:29" ht="15" customHeight="1">
      <c r="A254" s="41">
        <v>50</v>
      </c>
      <c r="B254" s="40" t="s">
        <v>217</v>
      </c>
      <c r="C254" s="40"/>
      <c r="D254" s="21">
        <f>AVERAGE(M254,O254,S254,U254,W254,Y254,AA254,AC254,AE254,AG254,AI254,AK254,AM254,AO254)</f>
        <v>4.2738095238095237</v>
      </c>
      <c r="E254" s="22">
        <f>SUM(L254,N254,R254,T254,V254,X254,Z254,AB254,AD254,AF254,AH254,AJ254,AL254,AN254)</f>
        <v>0</v>
      </c>
      <c r="F254" s="24"/>
      <c r="G254" s="25"/>
      <c r="H254" s="73"/>
      <c r="I254" s="25"/>
      <c r="J254" s="24"/>
      <c r="K254" s="25"/>
      <c r="L254" s="66">
        <v>0</v>
      </c>
      <c r="M254" s="5">
        <v>4.1333333333333337</v>
      </c>
      <c r="N254" s="4">
        <v>0</v>
      </c>
      <c r="O254" s="5">
        <v>4.4142857142857146</v>
      </c>
    </row>
    <row r="255" spans="1:29" ht="15" customHeight="1">
      <c r="A255" s="41">
        <v>51</v>
      </c>
      <c r="B255" s="40" t="s">
        <v>159</v>
      </c>
      <c r="C255" s="40"/>
      <c r="D255" s="21">
        <f>AVERAGE(K255,O255,Q255,S255,U255,W255,Y255,AA255,AC255,AE255,AG255,AI255,AK255,AM255,AO255)</f>
        <v>3.4900297619047618</v>
      </c>
      <c r="E255" s="22">
        <f>SUM(J255,N255,P255,R255,T255,V255,X255,Z255,AB255,AD255,AF255,AH255,AJ255,AL255,AN255)</f>
        <v>0</v>
      </c>
      <c r="F255" s="24"/>
      <c r="G255" s="25"/>
      <c r="H255" s="73"/>
      <c r="I255" s="25"/>
      <c r="J255" s="24">
        <v>0</v>
      </c>
      <c r="K255" s="25">
        <v>3.984375</v>
      </c>
      <c r="N255" s="4">
        <v>0</v>
      </c>
      <c r="O255" s="5">
        <v>2.9857142857142858</v>
      </c>
      <c r="P255" s="66">
        <v>0</v>
      </c>
      <c r="Q255" s="5">
        <v>3.5</v>
      </c>
    </row>
    <row r="256" spans="1:29" ht="15" customHeight="1">
      <c r="A256" s="41">
        <v>52</v>
      </c>
      <c r="B256" s="40" t="s">
        <v>366</v>
      </c>
      <c r="C256" s="40"/>
      <c r="D256" s="21">
        <f>AVERAGE(AC256,AE256,AG256,AI256,AK256,AM256,AO256)</f>
        <v>3.1129032258064515</v>
      </c>
      <c r="E256" s="22">
        <f>SUM(AB256,AD256,AF256,AH256,AJ256,AL256,AN256)</f>
        <v>0</v>
      </c>
      <c r="F256" s="24"/>
      <c r="G256" s="25"/>
      <c r="H256" s="73"/>
      <c r="I256" s="25"/>
      <c r="J256" s="24"/>
      <c r="K256" s="25"/>
      <c r="AB256" s="66">
        <v>0</v>
      </c>
      <c r="AC256" s="5">
        <v>3.1129032258064515</v>
      </c>
    </row>
    <row r="257" spans="1:41" ht="15" customHeight="1">
      <c r="A257" s="41">
        <v>53</v>
      </c>
      <c r="B257" s="40" t="s">
        <v>86</v>
      </c>
      <c r="C257" s="40"/>
      <c r="D257" s="21">
        <f>AVERAGE(M257,S257,U257,W257,Y257,AA257,AC257,AE257,AG257,AI257,AK257,AM257,AO257)</f>
        <v>2.6833333333333331</v>
      </c>
      <c r="E257" s="22">
        <f>SUM(L257,R257,T257,V257,X257,Z257,AB257,AD257,AF257,AH257,AJ257,AL257,AN257)</f>
        <v>0</v>
      </c>
      <c r="F257" s="24"/>
      <c r="G257" s="25"/>
      <c r="H257" s="73"/>
      <c r="I257" s="25"/>
      <c r="J257" s="24"/>
      <c r="K257" s="25"/>
      <c r="L257" s="66">
        <v>0</v>
      </c>
      <c r="M257" s="5">
        <v>2.6833333333333331</v>
      </c>
    </row>
    <row r="258" spans="1:41" ht="15" customHeight="1">
      <c r="A258" s="41">
        <v>54</v>
      </c>
      <c r="B258" s="40" t="s">
        <v>160</v>
      </c>
      <c r="C258" s="40"/>
      <c r="D258" s="21">
        <f>AVERAGE(K258,S258,U258,W258,Y258,AA258,AC258,AE258,AG258,AI258,AK258,AM258,AO258)</f>
        <v>2.546875</v>
      </c>
      <c r="E258" s="22">
        <f>SUM(J258,R258,T258,V258,X258,Z258,AB258,AD258,AF258,AH258,AJ258,AL258,AN258)</f>
        <v>0</v>
      </c>
      <c r="F258" s="24"/>
      <c r="G258" s="25"/>
      <c r="H258" s="73"/>
      <c r="I258" s="25"/>
      <c r="J258" s="24">
        <v>0</v>
      </c>
      <c r="K258" s="25">
        <v>2.546875</v>
      </c>
    </row>
    <row r="259" spans="1:41" ht="15" customHeight="1">
      <c r="A259" s="41">
        <v>55</v>
      </c>
      <c r="B259" s="40" t="s">
        <v>367</v>
      </c>
      <c r="C259" s="40"/>
      <c r="D259" s="21">
        <f>AVERAGE(AC259,AE259,AG259,AI259,AK259,AM259,AO259)</f>
        <v>2.2096774193548385</v>
      </c>
      <c r="E259" s="22">
        <f>SUM(AB259,AD259,AF259,AH259,AJ259,AL259,AN259)</f>
        <v>0</v>
      </c>
      <c r="F259" s="24"/>
      <c r="G259" s="25"/>
      <c r="H259" s="73"/>
      <c r="I259" s="25"/>
      <c r="J259" s="24"/>
      <c r="K259" s="25"/>
      <c r="AB259" s="66">
        <v>0</v>
      </c>
      <c r="AC259" s="5">
        <v>2.2096774193548385</v>
      </c>
    </row>
    <row r="260" spans="1:41" ht="15" customHeight="1">
      <c r="A260" s="41">
        <v>56</v>
      </c>
      <c r="B260" s="40" t="s">
        <v>39</v>
      </c>
      <c r="C260" s="40"/>
      <c r="D260" s="21">
        <f>AVERAGE(G260,S260,U260,W260,Y260,AA260,AC260,AE260,AG260,AI260,AK260,AM260,AO260)</f>
        <v>2.02</v>
      </c>
      <c r="E260" s="22">
        <f>SUM(F260,R260,T260,V260,X260,Z260,AB260,AD260,AF260,AH260,AJ260,AL260,AN260)</f>
        <v>0</v>
      </c>
      <c r="F260" s="24">
        <v>0</v>
      </c>
      <c r="G260" s="25">
        <v>2.02</v>
      </c>
      <c r="H260" s="73"/>
      <c r="I260" s="25"/>
      <c r="J260" s="24"/>
      <c r="K260" s="25"/>
    </row>
    <row r="261" spans="1:41" ht="15" customHeight="1">
      <c r="A261" s="41"/>
      <c r="B261" s="40"/>
      <c r="C261" s="40"/>
      <c r="D261" s="21">
        <f t="shared" ref="D261" si="18">AVERAGE(G261,I261,K261,M261,O261,Q261,S261,U261,W261,Y261,AA261,AC261,AE261,AG261,AI261,AK261,AM261,AO261)</f>
        <v>0</v>
      </c>
      <c r="E261" s="22">
        <f t="shared" ref="E261" si="19">SUM(F261,H261,J261,L261,N261,P261,R261,T261,V261,X261,Z261,AB261,AD261,AF261,AH261,AJ261,AL261,AN261)</f>
        <v>0</v>
      </c>
      <c r="F261" s="24"/>
      <c r="G261" s="25">
        <v>0</v>
      </c>
      <c r="H261" s="73"/>
      <c r="I261" s="25"/>
      <c r="J261" s="24"/>
      <c r="K261" s="25"/>
    </row>
    <row r="262" spans="1:41" s="7" customFormat="1" ht="15" customHeight="1" thickBot="1">
      <c r="A262" s="52"/>
      <c r="B262" s="53"/>
      <c r="C262" s="53"/>
      <c r="D262" s="54"/>
      <c r="E262" s="29"/>
      <c r="F262" s="38"/>
      <c r="G262" s="39"/>
      <c r="H262" s="75"/>
      <c r="I262" s="39"/>
      <c r="J262" s="38"/>
      <c r="K262" s="39"/>
      <c r="L262" s="68"/>
      <c r="M262" s="10"/>
      <c r="N262" s="9"/>
      <c r="O262" s="10"/>
      <c r="P262" s="68"/>
      <c r="Q262" s="10"/>
      <c r="R262" s="9"/>
      <c r="S262" s="10"/>
      <c r="T262" s="68"/>
      <c r="U262" s="10"/>
      <c r="V262" s="9"/>
      <c r="W262" s="10"/>
      <c r="X262" s="68"/>
      <c r="Y262" s="10"/>
      <c r="Z262" s="9"/>
      <c r="AA262" s="10"/>
      <c r="AB262" s="68"/>
      <c r="AC262" s="10"/>
      <c r="AD262" s="9"/>
      <c r="AE262" s="10"/>
      <c r="AF262" s="68"/>
      <c r="AG262" s="10"/>
      <c r="AH262" s="9"/>
      <c r="AI262" s="10"/>
      <c r="AJ262" s="68"/>
      <c r="AK262" s="10"/>
      <c r="AL262" s="9"/>
      <c r="AM262" s="10"/>
      <c r="AN262" s="68"/>
      <c r="AO262" s="83"/>
    </row>
    <row r="263" spans="1:41" s="18" customFormat="1" ht="15" customHeight="1" thickTop="1">
      <c r="A263" s="14" t="s">
        <v>10</v>
      </c>
      <c r="B263" s="55"/>
      <c r="C263" s="55"/>
      <c r="D263" s="13" t="s">
        <v>14</v>
      </c>
      <c r="E263" s="11" t="s">
        <v>1</v>
      </c>
      <c r="F263" s="14"/>
      <c r="G263" s="15"/>
      <c r="H263" s="14"/>
      <c r="I263" s="15"/>
      <c r="J263" s="14"/>
      <c r="K263" s="15"/>
      <c r="L263" s="16"/>
      <c r="M263" s="17"/>
      <c r="N263" s="16"/>
      <c r="O263" s="17"/>
      <c r="P263" s="16"/>
      <c r="Q263" s="17"/>
      <c r="R263" s="16"/>
      <c r="S263" s="17"/>
      <c r="T263" s="16"/>
      <c r="U263" s="17"/>
      <c r="V263" s="16"/>
      <c r="W263" s="17"/>
      <c r="X263" s="16"/>
      <c r="Y263" s="17"/>
      <c r="Z263" s="16"/>
      <c r="AA263" s="17"/>
      <c r="AB263" s="16"/>
      <c r="AC263" s="17"/>
      <c r="AD263" s="16"/>
      <c r="AE263" s="17"/>
      <c r="AF263" s="16"/>
      <c r="AG263" s="17"/>
      <c r="AH263" s="16"/>
      <c r="AI263" s="17"/>
      <c r="AJ263" s="16"/>
      <c r="AK263" s="17"/>
      <c r="AL263" s="16"/>
      <c r="AM263" s="17"/>
      <c r="AN263" s="16"/>
      <c r="AO263" s="84"/>
    </row>
    <row r="264" spans="1:41" ht="15" customHeight="1">
      <c r="A264" s="41">
        <v>1</v>
      </c>
      <c r="B264" s="40" t="s">
        <v>40</v>
      </c>
      <c r="C264" s="40"/>
      <c r="D264" s="21">
        <f>AVERAGE(I264,S264,W264,Y264,AA264)</f>
        <v>19.479166666666668</v>
      </c>
      <c r="E264" s="22">
        <f>SUM(H264,R264,V264,X264,Z264)</f>
        <v>150</v>
      </c>
      <c r="F264" s="24">
        <v>27</v>
      </c>
      <c r="G264" s="25">
        <v>18.47</v>
      </c>
      <c r="H264" s="73">
        <v>30</v>
      </c>
      <c r="I264" s="25">
        <v>19.333333333333332</v>
      </c>
      <c r="J264" s="24">
        <v>24</v>
      </c>
      <c r="K264" s="25">
        <v>18.5</v>
      </c>
      <c r="L264" s="66">
        <v>30</v>
      </c>
      <c r="M264" s="5">
        <v>18.733333333333334</v>
      </c>
      <c r="N264" s="4">
        <v>30</v>
      </c>
      <c r="O264" s="5">
        <v>18.62857142857143</v>
      </c>
      <c r="P264" s="66">
        <v>30</v>
      </c>
      <c r="Q264" s="5">
        <v>19</v>
      </c>
      <c r="R264" s="4">
        <v>30</v>
      </c>
      <c r="S264" s="5">
        <v>19.0625</v>
      </c>
      <c r="T264" s="66">
        <v>27</v>
      </c>
      <c r="U264" s="5">
        <v>18.8</v>
      </c>
      <c r="V264" s="4">
        <v>30</v>
      </c>
      <c r="W264" s="5">
        <v>19.571428571428573</v>
      </c>
      <c r="X264" s="66">
        <v>30</v>
      </c>
      <c r="Y264" s="5">
        <v>19.714285714285715</v>
      </c>
      <c r="Z264" s="4">
        <v>30</v>
      </c>
      <c r="AA264" s="5">
        <v>19.714285714285715</v>
      </c>
      <c r="AB264" s="66">
        <v>27</v>
      </c>
      <c r="AC264" s="5">
        <v>18.387096774193548</v>
      </c>
      <c r="AD264" s="4">
        <v>30</v>
      </c>
      <c r="AE264" s="5">
        <v>17.928571428571427</v>
      </c>
    </row>
    <row r="265" spans="1:41" ht="15" customHeight="1">
      <c r="A265" s="41">
        <v>2</v>
      </c>
      <c r="B265" s="40" t="s">
        <v>41</v>
      </c>
      <c r="C265" s="40"/>
      <c r="D265" s="21">
        <f>AVERAGE(G265,K265,S265,U265,AC265)</f>
        <v>18.981075268817204</v>
      </c>
      <c r="E265" s="22">
        <f>SUM(F265,J265,R265,T265,AB265)</f>
        <v>147</v>
      </c>
      <c r="F265" s="24">
        <v>30</v>
      </c>
      <c r="G265" s="25">
        <v>19.2</v>
      </c>
      <c r="H265" s="73"/>
      <c r="I265" s="25"/>
      <c r="J265" s="24">
        <v>30</v>
      </c>
      <c r="K265" s="25">
        <v>19.125</v>
      </c>
      <c r="N265" s="4">
        <v>24</v>
      </c>
      <c r="O265" s="5">
        <v>18.457142857142856</v>
      </c>
      <c r="P265" s="66">
        <v>24</v>
      </c>
      <c r="Q265" s="5">
        <v>18.666666666666668</v>
      </c>
      <c r="R265" s="4">
        <v>27</v>
      </c>
      <c r="S265" s="5">
        <v>18.875</v>
      </c>
      <c r="T265" s="66">
        <v>30</v>
      </c>
      <c r="U265" s="5">
        <v>18.866666666666667</v>
      </c>
      <c r="V265" s="4">
        <v>27</v>
      </c>
      <c r="W265" s="5">
        <v>18.785714285714285</v>
      </c>
      <c r="X265" s="66">
        <v>27</v>
      </c>
      <c r="Y265" s="5">
        <v>18.714285714285715</v>
      </c>
      <c r="AB265" s="66">
        <v>30</v>
      </c>
      <c r="AC265" s="5">
        <v>18.838709677419356</v>
      </c>
      <c r="AD265" s="4">
        <v>24</v>
      </c>
      <c r="AE265" s="5">
        <v>17.214285714285715</v>
      </c>
    </row>
    <row r="266" spans="1:41" ht="15" customHeight="1">
      <c r="A266" s="41">
        <v>3</v>
      </c>
      <c r="B266" s="40" t="s">
        <v>42</v>
      </c>
      <c r="C266" s="40"/>
      <c r="D266" s="21">
        <f>AVERAGE(K266,M266,Y266,AC266,AG266)</f>
        <v>17.87663594470046</v>
      </c>
      <c r="E266" s="22">
        <f>SUM(J266,L266,X266,AB266,AF266)</f>
        <v>129</v>
      </c>
      <c r="F266" s="24">
        <v>21</v>
      </c>
      <c r="G266" s="25">
        <v>17.600000000000001</v>
      </c>
      <c r="H266" s="73"/>
      <c r="I266" s="25"/>
      <c r="J266" s="24">
        <v>27</v>
      </c>
      <c r="K266" s="25">
        <v>18.75</v>
      </c>
      <c r="L266" s="66">
        <v>24</v>
      </c>
      <c r="M266" s="5">
        <v>17.2</v>
      </c>
      <c r="N266" s="4">
        <v>21</v>
      </c>
      <c r="O266" s="5">
        <v>18.057142857142857</v>
      </c>
      <c r="P266" s="66">
        <v>18</v>
      </c>
      <c r="Q266" s="5">
        <v>18.399999999999999</v>
      </c>
      <c r="R266" s="4">
        <v>21</v>
      </c>
      <c r="S266" s="5">
        <v>17.75</v>
      </c>
      <c r="X266" s="66">
        <v>24</v>
      </c>
      <c r="Y266" s="5">
        <v>18.142857142857142</v>
      </c>
      <c r="AB266" s="66">
        <v>24</v>
      </c>
      <c r="AC266" s="5">
        <v>18</v>
      </c>
      <c r="AD266" s="4">
        <v>21</v>
      </c>
      <c r="AE266" s="5">
        <v>17.071428571428573</v>
      </c>
      <c r="AF266" s="66">
        <v>30</v>
      </c>
      <c r="AG266" s="5">
        <v>17.29032258064516</v>
      </c>
    </row>
    <row r="267" spans="1:41" ht="15" customHeight="1">
      <c r="A267" s="41">
        <v>4</v>
      </c>
      <c r="B267" s="40" t="s">
        <v>63</v>
      </c>
      <c r="C267" s="40"/>
      <c r="D267" s="21">
        <f>AVERAGE(G267,I267,K267,O267,U267)</f>
        <v>18.276357142857144</v>
      </c>
      <c r="E267" s="22">
        <f>SUM(F267,H267,J267,N267,T267)</f>
        <v>120</v>
      </c>
      <c r="F267" s="24">
        <v>24</v>
      </c>
      <c r="G267" s="25">
        <v>18.329999999999998</v>
      </c>
      <c r="H267" s="73">
        <v>27</v>
      </c>
      <c r="I267" s="25">
        <v>18.066666666666666</v>
      </c>
      <c r="J267" s="24">
        <v>18</v>
      </c>
      <c r="K267" s="25">
        <v>17.9375</v>
      </c>
      <c r="N267" s="4">
        <v>27</v>
      </c>
      <c r="O267" s="5">
        <v>18.514285714285716</v>
      </c>
      <c r="P267" s="66">
        <v>9</v>
      </c>
      <c r="Q267" s="5">
        <v>17.666666666666668</v>
      </c>
      <c r="T267" s="66">
        <v>24</v>
      </c>
      <c r="U267" s="5">
        <v>18.533333333333335</v>
      </c>
      <c r="AB267" s="66">
        <v>18</v>
      </c>
      <c r="AC267" s="5">
        <v>17.419354838709676</v>
      </c>
      <c r="AD267" s="4">
        <v>15</v>
      </c>
      <c r="AE267" s="5">
        <v>15.428571428571429</v>
      </c>
    </row>
    <row r="268" spans="1:41" ht="15" customHeight="1">
      <c r="A268" s="41">
        <v>5</v>
      </c>
      <c r="B268" s="40" t="s">
        <v>105</v>
      </c>
      <c r="C268" s="40"/>
      <c r="D268" s="21">
        <f>AVERAGE(O268,Q268,W268,Y268,AA268,AG268,AI268,AK268,AM268,AO268)</f>
        <v>18.096190476190475</v>
      </c>
      <c r="E268" s="22">
        <f>SUM(N268,P268,V268,X268,Z268,AF268,AH268,AJ268,AL268,AN268)</f>
        <v>111</v>
      </c>
      <c r="F268" s="24"/>
      <c r="G268" s="25"/>
      <c r="H268" s="73">
        <v>15</v>
      </c>
      <c r="I268" s="25">
        <v>14.6</v>
      </c>
      <c r="J268" s="24">
        <v>3</v>
      </c>
      <c r="K268" s="25">
        <v>15.875</v>
      </c>
      <c r="L268" s="66">
        <v>15</v>
      </c>
      <c r="M268" s="5">
        <v>15.6</v>
      </c>
      <c r="N268" s="4">
        <v>18</v>
      </c>
      <c r="O268" s="5">
        <v>17.600000000000001</v>
      </c>
      <c r="P268" s="66">
        <v>21</v>
      </c>
      <c r="Q268" s="5">
        <v>18.666666666666668</v>
      </c>
      <c r="R268" s="4">
        <v>18</v>
      </c>
      <c r="S268" s="5">
        <v>17.1875</v>
      </c>
      <c r="V268" s="4">
        <v>24</v>
      </c>
      <c r="W268" s="5">
        <v>17.642857142857142</v>
      </c>
      <c r="X268" s="66">
        <v>21</v>
      </c>
      <c r="Y268" s="5">
        <v>18.071428571428573</v>
      </c>
      <c r="Z268" s="4">
        <v>27</v>
      </c>
      <c r="AA268" s="5">
        <v>18.5</v>
      </c>
      <c r="AD268" s="4">
        <v>18</v>
      </c>
      <c r="AE268" s="5">
        <v>16.214285714285715</v>
      </c>
    </row>
    <row r="269" spans="1:41" ht="15" customHeight="1">
      <c r="A269" s="41">
        <v>6</v>
      </c>
      <c r="B269" s="40" t="s">
        <v>166</v>
      </c>
      <c r="C269" s="40"/>
      <c r="D269" s="21">
        <f>AVERAGE(M269,S269,U269,W269,AC269,AE269,AG269,AI269,AK269,AM269,AO269)</f>
        <v>16.536132872503842</v>
      </c>
      <c r="E269" s="22">
        <f>SUM(L269,R269,T269,V269,AB269,AD269,AF269,AH269,AJ269,AL269,AN269)</f>
        <v>99</v>
      </c>
      <c r="F269" s="24"/>
      <c r="G269" s="25"/>
      <c r="H269" s="73"/>
      <c r="I269" s="25"/>
      <c r="J269" s="24">
        <v>0</v>
      </c>
      <c r="K269" s="25">
        <v>14.5</v>
      </c>
      <c r="L269" s="66">
        <v>21</v>
      </c>
      <c r="M269" s="5">
        <v>16.133333333333333</v>
      </c>
      <c r="N269" s="4">
        <v>9</v>
      </c>
      <c r="O269" s="5">
        <v>13.2</v>
      </c>
      <c r="P269" s="66">
        <v>0</v>
      </c>
      <c r="Q269" s="5">
        <v>16.066666666666666</v>
      </c>
      <c r="R269" s="4">
        <v>15</v>
      </c>
      <c r="S269" s="5">
        <v>13.9375</v>
      </c>
      <c r="T269" s="66">
        <v>21</v>
      </c>
      <c r="U269" s="5">
        <v>18.333333333333332</v>
      </c>
      <c r="V269" s="4">
        <v>21</v>
      </c>
      <c r="W269" s="5">
        <v>16.857142857142858</v>
      </c>
      <c r="AB269" s="66">
        <v>21</v>
      </c>
      <c r="AC269" s="5">
        <v>17.419354838709676</v>
      </c>
    </row>
    <row r="270" spans="1:41" ht="15" customHeight="1">
      <c r="A270" s="41">
        <v>7</v>
      </c>
      <c r="B270" s="40" t="s">
        <v>50</v>
      </c>
      <c r="C270" s="40"/>
      <c r="D270" s="21">
        <f>AVERAGE(G270,I270,K270,U270,AA270,AC270,AE270,AG270,AI270,AK270,AM270,AO270)</f>
        <v>17.354285714285716</v>
      </c>
      <c r="E270" s="22">
        <f>SUM(F270,H270,J270,T270,Z270,AB270,AD270,AF270,AH270,AJ270,AL270,AN270)</f>
        <v>90</v>
      </c>
      <c r="F270" s="24">
        <v>21</v>
      </c>
      <c r="G270" s="25">
        <v>17.600000000000001</v>
      </c>
      <c r="H270" s="73">
        <v>21</v>
      </c>
      <c r="I270" s="25">
        <v>17.933333333333334</v>
      </c>
      <c r="J270" s="24">
        <v>6</v>
      </c>
      <c r="K270" s="25">
        <v>16.5</v>
      </c>
      <c r="P270" s="66">
        <v>3</v>
      </c>
      <c r="Q270" s="5">
        <v>16.666666666666668</v>
      </c>
      <c r="T270" s="66">
        <v>18</v>
      </c>
      <c r="U270" s="5">
        <v>17.666666666666668</v>
      </c>
      <c r="Z270" s="4">
        <v>24</v>
      </c>
      <c r="AA270" s="5">
        <v>17.071428571428573</v>
      </c>
    </row>
    <row r="271" spans="1:41" ht="15" customHeight="1">
      <c r="A271" s="41">
        <v>8</v>
      </c>
      <c r="B271" s="40" t="s">
        <v>362</v>
      </c>
      <c r="C271" s="40"/>
      <c r="D271" s="21">
        <f>AVERAGE(S271,AC271,AE271,AG271)</f>
        <v>17.045938940092167</v>
      </c>
      <c r="E271" s="22">
        <f>SUM(R271,AB271,AD271,AF271)</f>
        <v>90</v>
      </c>
      <c r="F271" s="24"/>
      <c r="G271" s="25"/>
      <c r="H271" s="73"/>
      <c r="I271" s="25"/>
      <c r="J271" s="24"/>
      <c r="K271" s="25"/>
      <c r="R271" s="4">
        <v>24</v>
      </c>
      <c r="S271" s="5">
        <v>18.375</v>
      </c>
      <c r="AB271" s="66">
        <v>12</v>
      </c>
      <c r="AC271" s="5">
        <v>17.096774193548388</v>
      </c>
      <c r="AD271" s="4">
        <v>27</v>
      </c>
      <c r="AE271" s="5">
        <v>17.357142857142858</v>
      </c>
      <c r="AF271" s="66">
        <v>27</v>
      </c>
      <c r="AG271" s="5">
        <v>15.35483870967742</v>
      </c>
    </row>
    <row r="272" spans="1:41" ht="15" customHeight="1">
      <c r="A272" s="41">
        <v>9</v>
      </c>
      <c r="B272" s="40" t="s">
        <v>103</v>
      </c>
      <c r="C272" s="40"/>
      <c r="D272" s="21">
        <f>AVERAGE(I272,M272,O272,Q272,U272,W272,Y272,AA272,AC272,AE272,AG272,AI272,AK272,AM272,AO272)</f>
        <v>17.538095238095238</v>
      </c>
      <c r="E272" s="22">
        <f>SUM(H272,L272,N272,P272,T272,V272,X272,Z272,AB272,AD272,AF272,AH272,AJ272,AL272,AN272)</f>
        <v>69</v>
      </c>
      <c r="F272" s="24"/>
      <c r="G272" s="25"/>
      <c r="H272" s="73">
        <v>24</v>
      </c>
      <c r="I272" s="25">
        <v>18</v>
      </c>
      <c r="J272" s="24"/>
      <c r="K272" s="25"/>
      <c r="L272" s="66">
        <v>27</v>
      </c>
      <c r="M272" s="5">
        <v>18</v>
      </c>
      <c r="N272" s="4">
        <v>15</v>
      </c>
      <c r="O272" s="5">
        <v>17.485714285714284</v>
      </c>
      <c r="P272" s="66">
        <v>3</v>
      </c>
      <c r="Q272" s="5">
        <v>16.666666666666668</v>
      </c>
    </row>
    <row r="273" spans="1:41" ht="15" customHeight="1">
      <c r="A273" s="41">
        <v>10</v>
      </c>
      <c r="B273" s="40" t="s">
        <v>163</v>
      </c>
      <c r="C273" s="40"/>
      <c r="D273" s="21">
        <f>AVERAGE(K273,Q273,AC273,AE273,AG273,AI273,AK273,AM273,AO273)</f>
        <v>18.027374551971324</v>
      </c>
      <c r="E273" s="22">
        <f>SUM(J273,P273,AB273,AD273,AF273,AH273,AJ273,AL273,AN273)</f>
        <v>63</v>
      </c>
      <c r="F273" s="24"/>
      <c r="G273" s="25"/>
      <c r="H273" s="73"/>
      <c r="I273" s="25"/>
      <c r="J273" s="24">
        <v>21</v>
      </c>
      <c r="K273" s="25">
        <v>18.1875</v>
      </c>
      <c r="P273" s="66">
        <v>27</v>
      </c>
      <c r="Q273" s="5">
        <v>18.733333333333334</v>
      </c>
      <c r="AB273" s="66">
        <v>15</v>
      </c>
      <c r="AC273" s="5">
        <v>17.161290322580644</v>
      </c>
    </row>
    <row r="274" spans="1:41" ht="15" customHeight="1">
      <c r="A274" s="41">
        <v>11</v>
      </c>
      <c r="B274" s="40" t="s">
        <v>196</v>
      </c>
      <c r="C274" s="40"/>
      <c r="D274" s="21">
        <f>AVERAGE(M274,O274,Q274,AC274,AE274,AG274,AI274,AK274,AM274,AO274)</f>
        <v>16.239708141321046</v>
      </c>
      <c r="E274" s="22">
        <f>SUM(L274,N274,P274,AB274,AD274,AF274,AH274,AJ274,AL274,AN274)</f>
        <v>48</v>
      </c>
      <c r="F274" s="24"/>
      <c r="G274" s="25"/>
      <c r="H274" s="73"/>
      <c r="I274" s="25"/>
      <c r="J274" s="24"/>
      <c r="K274" s="25"/>
      <c r="L274" s="66">
        <v>12</v>
      </c>
      <c r="M274" s="5">
        <v>15</v>
      </c>
      <c r="N274" s="4">
        <v>12</v>
      </c>
      <c r="O274" s="5">
        <v>15.885714285714286</v>
      </c>
      <c r="P274" s="66">
        <v>15</v>
      </c>
      <c r="Q274" s="5">
        <v>18.266666666666666</v>
      </c>
      <c r="AB274" s="66">
        <v>9</v>
      </c>
      <c r="AC274" s="5">
        <v>15.806451612903226</v>
      </c>
    </row>
    <row r="275" spans="1:41" ht="15" customHeight="1">
      <c r="A275" s="41">
        <v>12</v>
      </c>
      <c r="B275" s="40" t="s">
        <v>104</v>
      </c>
      <c r="C275" s="40"/>
      <c r="D275" s="21">
        <f>AVERAGE(I275,K275,Q275,AA275,AC275,AE275,AG275,AI275,AK275,AM275,AO275)</f>
        <v>15.883630952380951</v>
      </c>
      <c r="E275" s="22">
        <f>SUM(H275,J275,P275,Z275,AB275,AD275,AF275,AH275,AJ275,AL275,AN275)</f>
        <v>42</v>
      </c>
      <c r="F275" s="24"/>
      <c r="G275" s="25"/>
      <c r="H275" s="73">
        <v>18</v>
      </c>
      <c r="I275" s="25">
        <v>15.066666666666666</v>
      </c>
      <c r="J275" s="24">
        <v>9</v>
      </c>
      <c r="K275" s="25">
        <v>16.625</v>
      </c>
      <c r="P275" s="66">
        <v>0</v>
      </c>
      <c r="Q275" s="5">
        <v>16.2</v>
      </c>
      <c r="Z275" s="4">
        <v>15</v>
      </c>
      <c r="AA275" s="5">
        <v>15.642857142857142</v>
      </c>
    </row>
    <row r="276" spans="1:41" ht="15" customHeight="1">
      <c r="A276" s="41">
        <v>13</v>
      </c>
      <c r="B276" s="40" t="s">
        <v>326</v>
      </c>
      <c r="C276" s="40"/>
      <c r="D276" s="21">
        <f>AVERAGE(W276,AA276,AC276,AE276,AG276,AI276,AK276,AM276,AO276)</f>
        <v>16.178571428571431</v>
      </c>
      <c r="E276" s="22">
        <f>SUM(V276,Z276,AB276,AD276,AF276,AH276,AJ276,AL276,AN276)</f>
        <v>36</v>
      </c>
      <c r="F276" s="24"/>
      <c r="G276" s="25"/>
      <c r="H276" s="73"/>
      <c r="I276" s="25"/>
      <c r="J276" s="24"/>
      <c r="K276" s="25"/>
      <c r="V276" s="4">
        <v>18</v>
      </c>
      <c r="W276" s="5">
        <v>16.214285714285715</v>
      </c>
      <c r="Z276" s="4">
        <v>18</v>
      </c>
      <c r="AA276" s="5">
        <v>16.142857142857142</v>
      </c>
    </row>
    <row r="277" spans="1:41" ht="15" customHeight="1">
      <c r="A277" s="41">
        <v>14</v>
      </c>
      <c r="B277" s="40" t="s">
        <v>327</v>
      </c>
      <c r="C277" s="40"/>
      <c r="D277" s="21">
        <f>AVERAGE(W277,AA277,AC277,AE277,AG277,AI277,AK277,AM277,AO277)</f>
        <v>16</v>
      </c>
      <c r="E277" s="22">
        <f>SUM(V277,Z277,AB277,AD277,AF277,AH277,AJ277,AL277,AN277)</f>
        <v>36</v>
      </c>
      <c r="F277" s="24"/>
      <c r="G277" s="25"/>
      <c r="H277" s="73"/>
      <c r="I277" s="25"/>
      <c r="J277" s="24"/>
      <c r="K277" s="25"/>
      <c r="V277" s="4">
        <v>15</v>
      </c>
      <c r="W277" s="5">
        <v>15.785714285714286</v>
      </c>
      <c r="Z277" s="4">
        <v>21</v>
      </c>
      <c r="AA277" s="5">
        <v>16.214285714285715</v>
      </c>
    </row>
    <row r="278" spans="1:41" ht="15" customHeight="1">
      <c r="A278" s="41">
        <v>15</v>
      </c>
      <c r="B278" s="40" t="s">
        <v>195</v>
      </c>
      <c r="C278" s="40"/>
      <c r="D278" s="21">
        <f>AVERAGE(M278,Q278,U278,W278,Y278,AA278,AC278,AE278,AG278,AI278,AK278,AM278,AO278)</f>
        <v>16.766666666666666</v>
      </c>
      <c r="E278" s="22">
        <f>SUM(L278,P278,T278,V278,X278,Z278,AB278,AD278,AF278,AH278,AJ278,AL278,AN278)</f>
        <v>30</v>
      </c>
      <c r="F278" s="24"/>
      <c r="G278" s="25"/>
      <c r="H278" s="73"/>
      <c r="I278" s="25"/>
      <c r="J278" s="24"/>
      <c r="K278" s="25"/>
      <c r="L278" s="66">
        <v>18</v>
      </c>
      <c r="M278" s="5">
        <v>15.666666666666666</v>
      </c>
      <c r="P278" s="66">
        <v>12</v>
      </c>
      <c r="Q278" s="5">
        <v>17.866666666666667</v>
      </c>
    </row>
    <row r="279" spans="1:41" ht="15" customHeight="1">
      <c r="A279" s="41">
        <v>16</v>
      </c>
      <c r="B279" s="40" t="s">
        <v>167</v>
      </c>
      <c r="C279" s="40"/>
      <c r="D279" s="21">
        <f>AVERAGE(K279,M279,O279,Q279,AC279,AE279,AG279,AI279,AK279,AM279,AO279)</f>
        <v>12.237089093701998</v>
      </c>
      <c r="E279" s="22">
        <f>SUM(J279,L279,N279,P279,AB279,AD279,AF279,AH279,AJ279,AL279,AN279)</f>
        <v>21</v>
      </c>
      <c r="F279" s="24"/>
      <c r="G279" s="25"/>
      <c r="H279" s="73"/>
      <c r="I279" s="25"/>
      <c r="J279" s="24">
        <v>0</v>
      </c>
      <c r="K279" s="25">
        <v>10.375</v>
      </c>
      <c r="L279" s="66">
        <v>9</v>
      </c>
      <c r="M279" s="5">
        <v>11.333333333333334</v>
      </c>
      <c r="N279" s="4">
        <v>6</v>
      </c>
      <c r="O279" s="5">
        <v>12.285714285714286</v>
      </c>
      <c r="P279" s="66">
        <v>0</v>
      </c>
      <c r="Q279" s="5">
        <v>12.933333333333334</v>
      </c>
      <c r="AB279" s="66">
        <v>6</v>
      </c>
      <c r="AC279" s="5">
        <v>14.258064516129032</v>
      </c>
    </row>
    <row r="280" spans="1:41" ht="15" customHeight="1">
      <c r="A280" s="41">
        <v>17</v>
      </c>
      <c r="B280" s="40" t="s">
        <v>329</v>
      </c>
      <c r="C280" s="40"/>
      <c r="D280" s="21">
        <f>AVERAGE(W280,AA280,AC280,AE280,AG280,AI280,AK280,AM280,AO280)</f>
        <v>10.035714285714285</v>
      </c>
      <c r="E280" s="22">
        <f>SUM(V280,Z280,AB280,AD280,AF280,AH280,AJ280,AL280,AN280)</f>
        <v>21</v>
      </c>
      <c r="F280" s="24"/>
      <c r="G280" s="25"/>
      <c r="H280" s="73"/>
      <c r="I280" s="25"/>
      <c r="J280" s="24"/>
      <c r="K280" s="25"/>
      <c r="V280" s="4">
        <v>9</v>
      </c>
      <c r="W280" s="5">
        <v>12</v>
      </c>
      <c r="Z280" s="4">
        <v>12</v>
      </c>
      <c r="AA280" s="5">
        <v>8.0714285714285712</v>
      </c>
    </row>
    <row r="281" spans="1:41" ht="15" customHeight="1">
      <c r="A281" s="41">
        <v>18</v>
      </c>
      <c r="B281" s="40" t="s">
        <v>165</v>
      </c>
      <c r="C281" s="40"/>
      <c r="D281" s="21">
        <f>AVERAGE(K281,Q281,U281,W281,Y281,AA281,AC281,AE281,AG281,AI281,AK281,AM281,AO281)</f>
        <v>17.037500000000001</v>
      </c>
      <c r="E281" s="22">
        <f>SUM(J281,P281,T281,V281,X281,Z281,AB281,AD281,AF281,AH281,AJ281,AL281,AN281)</f>
        <v>18</v>
      </c>
      <c r="F281" s="24"/>
      <c r="G281" s="25"/>
      <c r="H281" s="73"/>
      <c r="I281" s="25"/>
      <c r="J281" s="24">
        <v>12</v>
      </c>
      <c r="K281" s="25">
        <v>16.875</v>
      </c>
      <c r="P281" s="66">
        <v>6</v>
      </c>
      <c r="Q281" s="5">
        <v>17.2</v>
      </c>
    </row>
    <row r="282" spans="1:41" ht="15" customHeight="1">
      <c r="A282" s="41">
        <v>19</v>
      </c>
      <c r="B282" s="40" t="s">
        <v>164</v>
      </c>
      <c r="C282" s="40"/>
      <c r="D282" s="21">
        <f>AVERAGE(K282,S282,U282,W282,Y282,AA282,AC282,AE282,AG282,AI282,AK282,AM282,AO282)</f>
        <v>17.4375</v>
      </c>
      <c r="E282" s="22">
        <f>SUM(J282,T282,V282,X282,Z282,AB282,AD282,AF282,AH282,AJ282,AL282,AN282)</f>
        <v>15</v>
      </c>
      <c r="F282" s="24"/>
      <c r="G282" s="25"/>
      <c r="H282" s="73"/>
      <c r="I282" s="25"/>
      <c r="J282" s="24">
        <v>15</v>
      </c>
      <c r="K282" s="25">
        <v>17.4375</v>
      </c>
    </row>
    <row r="283" spans="1:41" ht="15" customHeight="1">
      <c r="A283" s="41">
        <v>20</v>
      </c>
      <c r="B283" s="40" t="s">
        <v>328</v>
      </c>
      <c r="C283" s="40"/>
      <c r="D283" s="21">
        <f>AVERAGE(W283,Y283,AA283,AC283,AE283,AG283,AI283,AK283,AM283,AO283)</f>
        <v>13.714285714285714</v>
      </c>
      <c r="E283" s="22">
        <f>SUM(V283,X283,Z283,AB283,AD283,AF283,AH283,AJ283,AL283,AN283)</f>
        <v>12</v>
      </c>
      <c r="F283" s="24"/>
      <c r="G283" s="25"/>
      <c r="H283" s="73"/>
      <c r="I283" s="25"/>
      <c r="J283" s="24"/>
      <c r="K283" s="25"/>
      <c r="V283" s="4">
        <v>12</v>
      </c>
      <c r="W283" s="5">
        <v>13.714285714285714</v>
      </c>
    </row>
    <row r="284" spans="1:41" ht="15" customHeight="1">
      <c r="A284" s="41"/>
      <c r="C284" s="40"/>
      <c r="D284" s="21">
        <f t="shared" ref="D284" si="20">AVERAGE(G284,I284,K284,M284,O284,Q284,S284,U284,W284,Y284,AA284,AC284,AE284,AG284,AI284,AK284,AM284,AO284)</f>
        <v>0</v>
      </c>
      <c r="E284" s="22">
        <f t="shared" ref="E284" si="21">SUM(F284,H284,J284,L284,N284,P284,R284,T284,V284,X284,Z284,AB284,AD284,AF284,AH284,AJ284,AL284,AN284)</f>
        <v>0</v>
      </c>
      <c r="F284" s="24"/>
      <c r="G284" s="25">
        <v>0</v>
      </c>
      <c r="H284" s="73"/>
      <c r="I284" s="25"/>
      <c r="J284" s="24"/>
      <c r="K284" s="25"/>
    </row>
    <row r="285" spans="1:41" s="7" customFormat="1" ht="15" customHeight="1" thickBot="1">
      <c r="A285" s="46"/>
      <c r="B285" s="47"/>
      <c r="C285" s="47"/>
      <c r="D285" s="56"/>
      <c r="E285" s="47"/>
      <c r="F285" s="31"/>
      <c r="G285" s="32"/>
      <c r="H285" s="74"/>
      <c r="I285" s="32"/>
      <c r="J285" s="31"/>
      <c r="K285" s="32"/>
      <c r="L285" s="68"/>
      <c r="M285" s="10"/>
      <c r="N285" s="9"/>
      <c r="O285" s="10"/>
      <c r="P285" s="68"/>
      <c r="Q285" s="10"/>
      <c r="R285" s="9"/>
      <c r="S285" s="10"/>
      <c r="T285" s="68"/>
      <c r="U285" s="10"/>
      <c r="V285" s="9"/>
      <c r="W285" s="10"/>
      <c r="X285" s="68"/>
      <c r="Y285" s="10"/>
      <c r="Z285" s="9"/>
      <c r="AA285" s="10"/>
      <c r="AB285" s="68"/>
      <c r="AC285" s="10"/>
      <c r="AD285" s="9"/>
      <c r="AE285" s="10"/>
      <c r="AF285" s="68"/>
      <c r="AG285" s="10"/>
      <c r="AH285" s="9"/>
      <c r="AI285" s="10"/>
      <c r="AJ285" s="68"/>
      <c r="AK285" s="10"/>
      <c r="AL285" s="9"/>
      <c r="AM285" s="10"/>
      <c r="AN285" s="68"/>
      <c r="AO285" s="83"/>
    </row>
    <row r="286" spans="1:41" s="18" customFormat="1" ht="15" customHeight="1" thickTop="1">
      <c r="A286" s="14" t="s">
        <v>11</v>
      </c>
      <c r="B286" s="55" t="s">
        <v>4</v>
      </c>
      <c r="C286" s="55"/>
      <c r="D286" s="13" t="s">
        <v>14</v>
      </c>
      <c r="E286" s="11" t="s">
        <v>1</v>
      </c>
      <c r="F286" s="14"/>
      <c r="G286" s="15"/>
      <c r="H286" s="14"/>
      <c r="I286" s="15"/>
      <c r="J286" s="14"/>
      <c r="K286" s="15"/>
      <c r="L286" s="16"/>
      <c r="M286" s="17"/>
      <c r="N286" s="16"/>
      <c r="O286" s="17"/>
      <c r="P286" s="16"/>
      <c r="Q286" s="17"/>
      <c r="R286" s="16"/>
      <c r="S286" s="17"/>
      <c r="T286" s="16"/>
      <c r="U286" s="17"/>
      <c r="V286" s="16"/>
      <c r="W286" s="17"/>
      <c r="X286" s="16"/>
      <c r="Y286" s="17"/>
      <c r="Z286" s="16"/>
      <c r="AA286" s="17"/>
      <c r="AB286" s="16"/>
      <c r="AC286" s="17"/>
      <c r="AD286" s="16"/>
      <c r="AE286" s="17"/>
      <c r="AF286" s="16"/>
      <c r="AG286" s="17"/>
      <c r="AH286" s="16"/>
      <c r="AI286" s="17"/>
      <c r="AJ286" s="16"/>
      <c r="AK286" s="17"/>
      <c r="AL286" s="16"/>
      <c r="AM286" s="17"/>
      <c r="AN286" s="16"/>
      <c r="AO286" s="84"/>
    </row>
    <row r="287" spans="1:41" ht="15" customHeight="1">
      <c r="A287" s="41">
        <v>1</v>
      </c>
      <c r="B287" s="40" t="s">
        <v>161</v>
      </c>
      <c r="C287" s="40"/>
      <c r="D287" s="21">
        <f>AVERAGE(K287,Q287,U287,Y287,AA287,AE287,AG287,AI287,AK287,AM287,AO287)</f>
        <v>5.3803273809523802</v>
      </c>
      <c r="E287" s="22">
        <f>SUM(J287,P287,T287,X287,Z287,AD287,AF287,AH287,AJ287,AL287,AN287)</f>
        <v>150</v>
      </c>
      <c r="F287" s="24"/>
      <c r="G287" s="25"/>
      <c r="H287" s="73"/>
      <c r="I287" s="25"/>
      <c r="J287" s="24">
        <v>30</v>
      </c>
      <c r="K287" s="25">
        <v>5.546875</v>
      </c>
      <c r="L287" s="66">
        <v>30</v>
      </c>
      <c r="M287" s="5">
        <v>5.1833333333333336</v>
      </c>
      <c r="N287" s="4">
        <v>30</v>
      </c>
      <c r="O287" s="5">
        <v>4.7714285714285714</v>
      </c>
      <c r="P287" s="66">
        <v>30</v>
      </c>
      <c r="Q287" s="5">
        <v>5.4666666666666668</v>
      </c>
      <c r="R287" s="4">
        <v>30</v>
      </c>
      <c r="S287" s="5">
        <v>4.515625</v>
      </c>
      <c r="T287" s="66">
        <v>30</v>
      </c>
      <c r="U287" s="5">
        <v>5.3166666666666664</v>
      </c>
      <c r="X287" s="66">
        <v>30</v>
      </c>
      <c r="Y287" s="5">
        <v>5.2857142857142856</v>
      </c>
      <c r="Z287" s="4">
        <v>30</v>
      </c>
      <c r="AA287" s="5">
        <v>5.2857142857142856</v>
      </c>
      <c r="AB287" s="66">
        <v>27</v>
      </c>
      <c r="AC287" s="5">
        <v>4.5161290322580649</v>
      </c>
    </row>
    <row r="288" spans="1:41" ht="15" customHeight="1">
      <c r="A288" s="41">
        <v>2</v>
      </c>
      <c r="B288" s="40" t="s">
        <v>276</v>
      </c>
      <c r="C288" s="40"/>
      <c r="D288" s="21">
        <f>AVERAGE(Q288,AC288,AE288,AG288,AI288,AK288,AM288,AO288)</f>
        <v>4.4997311827956992</v>
      </c>
      <c r="E288" s="22">
        <f>SUM(P288,AB288,AD288,AF288,AH288,AJ288,AL288,AN288)</f>
        <v>57</v>
      </c>
      <c r="F288" s="24"/>
      <c r="G288" s="25"/>
      <c r="H288" s="73"/>
      <c r="I288" s="25"/>
      <c r="J288" s="24"/>
      <c r="K288" s="25"/>
      <c r="P288" s="66">
        <v>27</v>
      </c>
      <c r="Q288" s="5">
        <v>4.4833333333333334</v>
      </c>
      <c r="AB288" s="66">
        <v>30</v>
      </c>
      <c r="AC288" s="5">
        <v>4.5161290322580649</v>
      </c>
    </row>
    <row r="289" spans="1:41" ht="15" customHeight="1">
      <c r="A289" s="41">
        <v>3</v>
      </c>
      <c r="B289" s="40" t="s">
        <v>330</v>
      </c>
      <c r="C289" s="40"/>
      <c r="D289" s="21">
        <f>AVERAGE(W289,Y289,AA289,AC289,AE289,AG289,AI289,AK289,AM289,AO289)</f>
        <v>3.2678571428571428</v>
      </c>
      <c r="E289" s="22">
        <f>SUM(V289,X289,Z289,AB289,AD289,AF289,AH289,AJ289,AL289,AN289)</f>
        <v>30</v>
      </c>
      <c r="F289" s="24"/>
      <c r="G289" s="25"/>
      <c r="H289" s="73"/>
      <c r="I289" s="25"/>
      <c r="J289" s="24"/>
      <c r="K289" s="25"/>
      <c r="V289" s="4">
        <v>30</v>
      </c>
      <c r="W289" s="5">
        <v>3.2678571428571428</v>
      </c>
    </row>
    <row r="290" spans="1:41" ht="15" customHeight="1">
      <c r="A290" s="41">
        <v>4</v>
      </c>
      <c r="B290" s="40" t="s">
        <v>162</v>
      </c>
      <c r="C290" s="40"/>
      <c r="D290" s="21">
        <f>AVERAGE(K290,U290,W290,Y290,AA290,AC290,AE290,AG290,AI290,AK290,AM290,AO290)</f>
        <v>4.078125</v>
      </c>
      <c r="E290" s="22">
        <f>SUM(J290,T290,V290,X290,Z290,AB290,AD290,AF290,AH290,AJ290,AL290,AN290)</f>
        <v>27</v>
      </c>
      <c r="F290" s="24"/>
      <c r="G290" s="25"/>
      <c r="H290" s="73"/>
      <c r="I290" s="25"/>
      <c r="J290" s="24">
        <v>27</v>
      </c>
      <c r="K290" s="25">
        <v>4.078125</v>
      </c>
    </row>
    <row r="291" spans="1:41" ht="15" customHeight="1">
      <c r="A291" s="41">
        <v>5</v>
      </c>
      <c r="B291" s="40" t="s">
        <v>290</v>
      </c>
      <c r="C291" s="40"/>
      <c r="D291" s="21">
        <f>AVERAGE(AC291,AE291,AG291,AI291,AK291,AM291,AO291)</f>
        <v>2.274193548387097</v>
      </c>
      <c r="E291" s="22">
        <f>SUM(AB291,AD291,AF291,AH291,AJ291,AL291,AN291)</f>
        <v>24</v>
      </c>
      <c r="F291" s="24"/>
      <c r="G291" s="25"/>
      <c r="H291" s="73"/>
      <c r="I291" s="25"/>
      <c r="J291" s="24"/>
      <c r="K291" s="25"/>
      <c r="AB291" s="66">
        <v>24</v>
      </c>
      <c r="AC291" s="5">
        <v>2.274193548387097</v>
      </c>
    </row>
    <row r="292" spans="1:41" ht="15" customHeight="1">
      <c r="A292" s="41"/>
      <c r="B292" s="40"/>
      <c r="C292" s="40"/>
      <c r="D292" s="21">
        <f t="shared" ref="D292" si="22">AVERAGE(G292,I292,K292,M292,O292,Q292,S292,U292,W292,Y292,AA292,AC292,AE292,AG292,AI292,AK292,AM292,AO292)</f>
        <v>0</v>
      </c>
      <c r="E292" s="22">
        <f t="shared" ref="E292" si="23">SUM(F292,H292,J292,L292,N292,P292,R292,T292,V292,X292,Z292,AB292,AD292,AF292,AH292,AJ292,AL292,AN292)</f>
        <v>0</v>
      </c>
      <c r="F292" s="24"/>
      <c r="G292" s="25">
        <v>0</v>
      </c>
      <c r="H292" s="73"/>
      <c r="I292" s="25"/>
      <c r="J292" s="24"/>
      <c r="K292" s="25"/>
    </row>
    <row r="293" spans="1:41" s="7" customFormat="1" ht="15" customHeight="1" thickBot="1">
      <c r="A293" s="46"/>
      <c r="B293" s="47"/>
      <c r="C293" s="47"/>
      <c r="D293" s="56"/>
      <c r="E293" s="47"/>
      <c r="F293" s="31"/>
      <c r="G293" s="32"/>
      <c r="H293" s="74"/>
      <c r="I293" s="32"/>
      <c r="J293" s="31"/>
      <c r="K293" s="32"/>
      <c r="L293" s="68"/>
      <c r="M293" s="10"/>
      <c r="N293" s="9"/>
      <c r="O293" s="10"/>
      <c r="P293" s="68"/>
      <c r="Q293" s="10"/>
      <c r="R293" s="9"/>
      <c r="S293" s="10"/>
      <c r="T293" s="68"/>
      <c r="U293" s="10"/>
      <c r="V293" s="9"/>
      <c r="W293" s="10"/>
      <c r="X293" s="68"/>
      <c r="Y293" s="10"/>
      <c r="Z293" s="9"/>
      <c r="AA293" s="10"/>
      <c r="AB293" s="68"/>
      <c r="AC293" s="10"/>
      <c r="AD293" s="9"/>
      <c r="AE293" s="10"/>
      <c r="AF293" s="68"/>
      <c r="AG293" s="10"/>
      <c r="AH293" s="9"/>
      <c r="AI293" s="10"/>
      <c r="AJ293" s="68"/>
      <c r="AK293" s="10"/>
      <c r="AL293" s="9"/>
      <c r="AM293" s="10"/>
      <c r="AN293" s="68"/>
      <c r="AO293" s="83"/>
    </row>
    <row r="294" spans="1:41" ht="15" customHeight="1" thickTop="1">
      <c r="A294" s="41">
        <v>1</v>
      </c>
      <c r="B294" s="40" t="s">
        <v>106</v>
      </c>
      <c r="C294" s="40"/>
      <c r="D294" s="21">
        <f>AVERAGE(I294,K294,M294,O294,Y294,AG294,AI294,AK294,AM294,AO294)</f>
        <v>5.8238392857142856</v>
      </c>
      <c r="E294" s="22">
        <f>SUM(H294,J294,L294,N294,X294,AF294,AH294,AJ294,AL294,AN294)</f>
        <v>150</v>
      </c>
      <c r="F294" s="24"/>
      <c r="G294" s="25"/>
      <c r="H294" s="73">
        <v>30</v>
      </c>
      <c r="I294" s="25">
        <v>5.333333333333333</v>
      </c>
      <c r="J294" s="24">
        <v>30</v>
      </c>
      <c r="K294" s="25">
        <v>6.265625</v>
      </c>
      <c r="L294" s="66">
        <v>30</v>
      </c>
      <c r="M294" s="5">
        <v>5.166666666666667</v>
      </c>
      <c r="N294" s="4">
        <v>30</v>
      </c>
      <c r="O294" s="5">
        <v>6.8</v>
      </c>
      <c r="P294" s="66">
        <v>15</v>
      </c>
      <c r="Q294" s="5">
        <v>5.5666666666666664</v>
      </c>
      <c r="X294" s="66">
        <v>30</v>
      </c>
      <c r="Y294" s="5">
        <v>5.5535714285714288</v>
      </c>
      <c r="Z294" s="4">
        <v>15</v>
      </c>
      <c r="AA294" s="5">
        <v>5.5535714285714288</v>
      </c>
      <c r="AD294" s="4">
        <v>27</v>
      </c>
      <c r="AE294" s="5">
        <v>4.6785714285714288</v>
      </c>
    </row>
    <row r="295" spans="1:41" ht="15" customHeight="1">
      <c r="A295" s="41">
        <v>2</v>
      </c>
      <c r="B295" s="40" t="s">
        <v>107</v>
      </c>
      <c r="C295" s="40"/>
      <c r="D295" s="21">
        <f>AVERAGE(M295,S295,AA295,AE295,AG295)</f>
        <v>5.2836472734254993</v>
      </c>
      <c r="E295" s="22">
        <f>SUM(L295,R295,Z295,AD295,AF295)</f>
        <v>141</v>
      </c>
      <c r="F295" s="24"/>
      <c r="G295" s="25"/>
      <c r="H295" s="73">
        <v>24</v>
      </c>
      <c r="I295" s="25">
        <v>5.1833333333333336</v>
      </c>
      <c r="J295" s="24">
        <v>15</v>
      </c>
      <c r="K295" s="25">
        <v>5.015625</v>
      </c>
      <c r="L295" s="66">
        <v>27</v>
      </c>
      <c r="M295" s="5">
        <v>4.7666666666666666</v>
      </c>
      <c r="N295" s="4">
        <v>15</v>
      </c>
      <c r="O295" s="5">
        <v>4.6428571428571432</v>
      </c>
      <c r="P295" s="66">
        <v>3</v>
      </c>
      <c r="Q295" s="5">
        <v>4.6500000000000004</v>
      </c>
      <c r="R295" s="4">
        <v>30</v>
      </c>
      <c r="S295" s="5">
        <v>5.765625</v>
      </c>
      <c r="X295" s="66">
        <v>24</v>
      </c>
      <c r="Y295" s="5">
        <v>5.3928571428571432</v>
      </c>
      <c r="Z295" s="4">
        <v>24</v>
      </c>
      <c r="AA295" s="5">
        <v>6.0535714285714288</v>
      </c>
      <c r="AB295" s="66">
        <v>24</v>
      </c>
      <c r="AC295" s="5">
        <v>4.564516129032258</v>
      </c>
      <c r="AD295" s="4">
        <v>30</v>
      </c>
      <c r="AE295" s="5">
        <v>4.7678571428571432</v>
      </c>
      <c r="AF295" s="66">
        <v>30</v>
      </c>
      <c r="AG295" s="5">
        <v>5.064516129032258</v>
      </c>
    </row>
    <row r="296" spans="1:41" ht="15" customHeight="1">
      <c r="A296" s="41">
        <v>3</v>
      </c>
      <c r="B296" s="40" t="s">
        <v>13</v>
      </c>
      <c r="C296" s="40"/>
      <c r="D296" s="21">
        <f>AVERAGE(G296,O296,S296,U296,AG296)</f>
        <v>4.3642315668202762</v>
      </c>
      <c r="E296" s="22">
        <f>SUM(F296,N296,R296,T296,AF296)</f>
        <v>126</v>
      </c>
      <c r="F296" s="24">
        <v>21</v>
      </c>
      <c r="G296" s="25">
        <v>4.53</v>
      </c>
      <c r="H296" s="73">
        <v>12</v>
      </c>
      <c r="I296" s="25">
        <v>3.7666666666666666</v>
      </c>
      <c r="J296" s="24">
        <v>9</v>
      </c>
      <c r="K296" s="25">
        <v>4.578125</v>
      </c>
      <c r="L296" s="66">
        <v>21</v>
      </c>
      <c r="M296" s="5">
        <v>4.05</v>
      </c>
      <c r="N296" s="4">
        <v>27</v>
      </c>
      <c r="O296" s="5">
        <v>5.1857142857142859</v>
      </c>
      <c r="P296" s="66">
        <v>6</v>
      </c>
      <c r="Q296" s="5">
        <v>4.9666666666666668</v>
      </c>
      <c r="R296" s="4">
        <v>24</v>
      </c>
      <c r="S296" s="5">
        <v>4.53125</v>
      </c>
      <c r="T296" s="66">
        <v>27</v>
      </c>
      <c r="U296" s="5">
        <v>4.3</v>
      </c>
      <c r="AB296" s="66">
        <v>15</v>
      </c>
      <c r="AC296" s="5">
        <v>3.806451612903226</v>
      </c>
      <c r="AF296" s="66">
        <v>27</v>
      </c>
      <c r="AG296" s="5">
        <v>3.274193548387097</v>
      </c>
    </row>
    <row r="297" spans="1:41" ht="15" customHeight="1">
      <c r="A297" s="41">
        <v>4</v>
      </c>
      <c r="B297" s="40" t="s">
        <v>73</v>
      </c>
      <c r="C297" s="40"/>
      <c r="D297" s="21">
        <f>AVERAGE(G297,O297,Q297,W297,AA297)</f>
        <v>5.3367142857142866</v>
      </c>
      <c r="E297" s="22">
        <f>SUM(F297,N297,P297,V297,Z297)</f>
        <v>111</v>
      </c>
      <c r="F297" s="24">
        <v>27</v>
      </c>
      <c r="G297" s="25">
        <v>4.88</v>
      </c>
      <c r="H297" s="73"/>
      <c r="I297" s="25"/>
      <c r="J297" s="24">
        <v>12</v>
      </c>
      <c r="K297" s="25">
        <v>4.8125</v>
      </c>
      <c r="N297" s="4">
        <v>24</v>
      </c>
      <c r="O297" s="5">
        <v>5.0999999999999996</v>
      </c>
      <c r="P297" s="66">
        <v>18</v>
      </c>
      <c r="Q297" s="5">
        <v>5.9</v>
      </c>
      <c r="V297" s="4">
        <v>21</v>
      </c>
      <c r="W297" s="5">
        <v>4.875</v>
      </c>
      <c r="Z297" s="4">
        <v>21</v>
      </c>
      <c r="AA297" s="5">
        <v>5.9285714285714288</v>
      </c>
    </row>
    <row r="298" spans="1:41" ht="15" customHeight="1">
      <c r="A298" s="41">
        <v>5</v>
      </c>
      <c r="B298" s="40" t="s">
        <v>278</v>
      </c>
      <c r="C298" s="40"/>
      <c r="D298" s="21">
        <f>AVERAGE(Q298,W298,AA298,AC298)</f>
        <v>5.9554243471582184</v>
      </c>
      <c r="E298" s="22">
        <f>SUM(P298,V298,Z298,AB298)</f>
        <v>108</v>
      </c>
      <c r="F298" s="24"/>
      <c r="G298" s="25"/>
      <c r="H298" s="73"/>
      <c r="I298" s="25"/>
      <c r="J298" s="24"/>
      <c r="K298" s="25"/>
      <c r="P298" s="66">
        <v>27</v>
      </c>
      <c r="Q298" s="5">
        <v>6.1333333333333337</v>
      </c>
      <c r="V298" s="4">
        <v>27</v>
      </c>
      <c r="W298" s="5">
        <v>6.1071428571428568</v>
      </c>
      <c r="Z298" s="4">
        <v>27</v>
      </c>
      <c r="AA298" s="5">
        <v>6.8392857142857144</v>
      </c>
      <c r="AB298" s="66">
        <v>27</v>
      </c>
      <c r="AC298" s="5">
        <v>4.741935483870968</v>
      </c>
    </row>
    <row r="299" spans="1:41" ht="15" customHeight="1">
      <c r="A299" s="41">
        <v>6</v>
      </c>
      <c r="B299" s="40" t="s">
        <v>169</v>
      </c>
      <c r="C299" s="40"/>
      <c r="D299" s="21">
        <f>AVERAGE(K299,M299,O299,U299,Y299,AE299,AG299,AI299,AK299,AM299,AO299)</f>
        <v>4.555654761904762</v>
      </c>
      <c r="E299" s="22">
        <f>SUM(J299,L299,N299,T299,X299,AD299,AF299,AH299,AJ299,AL299,AN299)</f>
        <v>96</v>
      </c>
      <c r="F299" s="24"/>
      <c r="G299" s="25"/>
      <c r="H299" s="73"/>
      <c r="I299" s="25"/>
      <c r="J299" s="24">
        <v>24</v>
      </c>
      <c r="K299" s="25">
        <v>5.71875</v>
      </c>
      <c r="L299" s="66">
        <v>18</v>
      </c>
      <c r="M299" s="5">
        <v>4</v>
      </c>
      <c r="N299" s="4">
        <v>12</v>
      </c>
      <c r="O299" s="5">
        <v>4</v>
      </c>
      <c r="P299" s="66">
        <v>0</v>
      </c>
      <c r="Q299" s="5">
        <v>4.0999999999999996</v>
      </c>
      <c r="T299" s="66">
        <v>24</v>
      </c>
      <c r="U299" s="5">
        <v>4.166666666666667</v>
      </c>
      <c r="X299" s="66">
        <v>18</v>
      </c>
      <c r="Y299" s="5">
        <v>4.8928571428571432</v>
      </c>
      <c r="Z299" s="4">
        <v>9</v>
      </c>
      <c r="AA299" s="5">
        <v>4.375</v>
      </c>
      <c r="AB299" s="66">
        <v>12</v>
      </c>
      <c r="AC299" s="5">
        <v>2.403225806451613</v>
      </c>
    </row>
    <row r="300" spans="1:41" ht="15" customHeight="1">
      <c r="A300" s="41">
        <v>7</v>
      </c>
      <c r="B300" s="40" t="s">
        <v>8</v>
      </c>
      <c r="C300" s="40"/>
      <c r="D300" s="21">
        <f>AVERAGE(G300,I300,K300,M300,Q300,U300,W300,Y300,AA300,AC300,AE300,AG300,AI300,AK300,AM300,AO300)</f>
        <v>4.8479166666666673</v>
      </c>
      <c r="E300" s="22">
        <f>SUM(F300,H300,J300,L300,P300,T300,V300,X300,Z300,AB300,AD300,AF300,AH300,AJ300,AL300,AN300)</f>
        <v>93</v>
      </c>
      <c r="F300" s="24">
        <v>30</v>
      </c>
      <c r="G300" s="25">
        <v>5.9</v>
      </c>
      <c r="H300" s="73">
        <v>27</v>
      </c>
      <c r="I300" s="25">
        <v>5.2833333333333332</v>
      </c>
      <c r="J300" s="24">
        <v>21</v>
      </c>
      <c r="K300" s="25">
        <v>5.40625</v>
      </c>
      <c r="L300" s="66">
        <v>15</v>
      </c>
      <c r="M300" s="5">
        <v>3.6666666666666665</v>
      </c>
      <c r="P300" s="66">
        <v>0</v>
      </c>
      <c r="Q300" s="5">
        <v>3.9833333333333334</v>
      </c>
    </row>
    <row r="301" spans="1:41" ht="15" customHeight="1">
      <c r="A301" s="41">
        <v>8</v>
      </c>
      <c r="B301" s="40" t="s">
        <v>277</v>
      </c>
      <c r="C301" s="40"/>
      <c r="D301" s="21">
        <f>AVERAGE(Q301,W301,AA301,AC301,AE301,AG301,AI301,AK301,AM301,AO301)</f>
        <v>6.6273809523809533</v>
      </c>
      <c r="E301" s="22">
        <f>SUM(P301,V301,Z301,AB301,AD301,AF301,AH301,AJ301,AL301,AN301)</f>
        <v>90</v>
      </c>
      <c r="F301" s="24"/>
      <c r="G301" s="25"/>
      <c r="H301" s="73"/>
      <c r="I301" s="25"/>
      <c r="J301" s="24"/>
      <c r="K301" s="25"/>
      <c r="P301" s="66">
        <v>30</v>
      </c>
      <c r="Q301" s="5">
        <v>6.65</v>
      </c>
      <c r="V301" s="4">
        <v>30</v>
      </c>
      <c r="W301" s="5">
        <v>6.3928571428571432</v>
      </c>
      <c r="Z301" s="4">
        <v>30</v>
      </c>
      <c r="AA301" s="5">
        <v>6.8392857142857144</v>
      </c>
    </row>
    <row r="302" spans="1:41" ht="15" customHeight="1">
      <c r="A302" s="41">
        <v>9</v>
      </c>
      <c r="B302" s="40" t="s">
        <v>108</v>
      </c>
      <c r="C302" s="40"/>
      <c r="D302" s="21">
        <f>AVERAGE(I302,K302,Q302,S302,U302,W302,Y302,AA302,AC302,AE302,AG302,AI302,AK302,AM302,AO302)</f>
        <v>5.2510416666666666</v>
      </c>
      <c r="E302" s="22">
        <f>SUM(H302,J302,P302,R302,T302,V302,X302,Z302,AB302,AD302,AF302,AH302,AJ302,AL302,AN302)</f>
        <v>75</v>
      </c>
      <c r="F302" s="24"/>
      <c r="G302" s="25"/>
      <c r="H302" s="73">
        <v>21</v>
      </c>
      <c r="I302" s="25">
        <v>4.9000000000000004</v>
      </c>
      <c r="J302" s="24">
        <v>18</v>
      </c>
      <c r="K302" s="25">
        <v>5.125</v>
      </c>
      <c r="P302" s="66">
        <v>9</v>
      </c>
      <c r="Q302" s="5">
        <v>5.416666666666667</v>
      </c>
      <c r="R302" s="4">
        <v>27</v>
      </c>
      <c r="S302" s="5">
        <v>5.5625</v>
      </c>
    </row>
    <row r="303" spans="1:41" ht="15" customHeight="1">
      <c r="A303" s="41">
        <v>10</v>
      </c>
      <c r="B303" s="40" t="s">
        <v>181</v>
      </c>
      <c r="C303" s="40"/>
      <c r="D303" s="21">
        <f>AVERAGE(M303,Q303,AC303,AE303,AG303,AI303,AK303,AM303,AO303)</f>
        <v>5.1833333333333336</v>
      </c>
      <c r="E303" s="22">
        <f>SUM(L303,P303,AB303,AD303,AF303,AH303,AJ303,AL303,AN303)</f>
        <v>75</v>
      </c>
      <c r="F303" s="24"/>
      <c r="G303" s="25"/>
      <c r="H303" s="73"/>
      <c r="I303" s="25"/>
      <c r="J303" s="24"/>
      <c r="K303" s="25"/>
      <c r="L303" s="66">
        <v>24</v>
      </c>
      <c r="M303" s="5">
        <v>4.6500000000000004</v>
      </c>
      <c r="P303" s="66">
        <v>21</v>
      </c>
      <c r="Q303" s="5">
        <v>5.9</v>
      </c>
      <c r="AB303" s="66">
        <v>30</v>
      </c>
      <c r="AC303" s="5">
        <v>5</v>
      </c>
    </row>
    <row r="304" spans="1:41" ht="15" customHeight="1">
      <c r="A304" s="41">
        <v>11</v>
      </c>
      <c r="B304" s="40" t="s">
        <v>110</v>
      </c>
      <c r="C304" s="40"/>
      <c r="D304" s="21">
        <f>AVERAGE(I304,O304,S304,Y304,AA304,AC304,AE304,AG304,AI304,AK304,AM304,AO304)</f>
        <v>4.347991071428571</v>
      </c>
      <c r="E304" s="22">
        <f>SUM(H304,N304,R304,X304,Z304,AB304,AD304,AF304,AH304,AJ304,AL304,AN304)</f>
        <v>66</v>
      </c>
      <c r="F304" s="24"/>
      <c r="G304" s="25"/>
      <c r="H304" s="73">
        <v>15</v>
      </c>
      <c r="I304" s="25">
        <v>4.3</v>
      </c>
      <c r="J304" s="24"/>
      <c r="K304" s="25"/>
      <c r="N304" s="4">
        <v>9</v>
      </c>
      <c r="O304" s="5">
        <v>3.8285714285714287</v>
      </c>
      <c r="R304" s="4">
        <v>21</v>
      </c>
      <c r="S304" s="5">
        <v>4.28125</v>
      </c>
      <c r="X304" s="66">
        <v>21</v>
      </c>
      <c r="Y304" s="5">
        <v>4.9821428571428568</v>
      </c>
    </row>
    <row r="305" spans="1:41" ht="15" customHeight="1">
      <c r="A305" s="41">
        <v>12</v>
      </c>
      <c r="B305" s="40" t="s">
        <v>279</v>
      </c>
      <c r="C305" s="40"/>
      <c r="D305" s="21">
        <f>AVERAGE(Q305,U305,W305,Y305,AA305,AC305,AE305,AG305,AI305,AK305,AM305,AO305)</f>
        <v>5.9916666666666671</v>
      </c>
      <c r="E305" s="22">
        <f>SUM(P305,T305,V305,X305,Z305,AB305,AD305,AF305,AH305,AJ305,AL305,AN305)</f>
        <v>54</v>
      </c>
      <c r="F305" s="24"/>
      <c r="G305" s="25"/>
      <c r="H305" s="73"/>
      <c r="I305" s="25"/>
      <c r="J305" s="24"/>
      <c r="K305" s="25"/>
      <c r="P305" s="66">
        <v>24</v>
      </c>
      <c r="Q305" s="5">
        <v>6.0166666666666666</v>
      </c>
      <c r="T305" s="66">
        <v>30</v>
      </c>
      <c r="U305" s="5">
        <v>5.9666666666666668</v>
      </c>
    </row>
    <row r="306" spans="1:41" ht="15" customHeight="1">
      <c r="A306" s="41">
        <v>13</v>
      </c>
      <c r="B306" s="40" t="s">
        <v>168</v>
      </c>
      <c r="C306" s="40"/>
      <c r="D306" s="21">
        <f>AVERAGE(K306,AE306,AG306,AI306,AK306,AM306,AO306)</f>
        <v>5.3526785714285712</v>
      </c>
      <c r="E306" s="22">
        <f>SUM(J306,AD306,AF306,AH306,AJ306,AL306,AN306)</f>
        <v>51</v>
      </c>
      <c r="F306" s="24"/>
      <c r="G306" s="25"/>
      <c r="H306" s="73"/>
      <c r="I306" s="25"/>
      <c r="J306" s="24">
        <v>27</v>
      </c>
      <c r="K306" s="25">
        <v>6.0625</v>
      </c>
      <c r="AD306" s="4">
        <v>24</v>
      </c>
      <c r="AE306" s="5">
        <v>4.6428571428571432</v>
      </c>
    </row>
    <row r="307" spans="1:41" ht="15" customHeight="1">
      <c r="A307" s="41">
        <v>14</v>
      </c>
      <c r="B307" s="40" t="s">
        <v>170</v>
      </c>
      <c r="C307" s="40"/>
      <c r="D307" s="21">
        <f>AVERAGE(K307,O307,Y307,AC307,AE307,AG307,AI307,AK307,AM307,AO307)</f>
        <v>4.2373415898617512</v>
      </c>
      <c r="E307" s="22">
        <f>SUM(J307,N307,X307,AB307,AD307,AF307,AH307,AJ307,AL307,AN307)</f>
        <v>51</v>
      </c>
      <c r="F307" s="24"/>
      <c r="G307" s="25"/>
      <c r="H307" s="73"/>
      <c r="I307" s="25"/>
      <c r="J307" s="24">
        <v>3</v>
      </c>
      <c r="K307" s="25">
        <v>3.9375</v>
      </c>
      <c r="N307" s="4">
        <v>18</v>
      </c>
      <c r="O307" s="5">
        <v>4.7428571428571429</v>
      </c>
      <c r="X307" s="66">
        <v>12</v>
      </c>
      <c r="Y307" s="5">
        <v>4.4464285714285712</v>
      </c>
      <c r="AB307" s="66">
        <v>18</v>
      </c>
      <c r="AC307" s="5">
        <v>3.8225806451612905</v>
      </c>
    </row>
    <row r="308" spans="1:41" ht="15" customHeight="1">
      <c r="A308" s="41">
        <v>15</v>
      </c>
      <c r="B308" s="40" t="s">
        <v>225</v>
      </c>
      <c r="C308" s="40"/>
      <c r="D308" s="21">
        <f>AVERAGE(O308,Y308,AA308,AC308,AE308,AG308,AI308,AK308,AM308,AO308)</f>
        <v>5.2678571428571423</v>
      </c>
      <c r="E308" s="22">
        <f>SUM(N308,X308,Z308,AB308,AD308,AF308,AH308,AJ308,AL308,AN308)</f>
        <v>48</v>
      </c>
      <c r="F308" s="24"/>
      <c r="G308" s="25"/>
      <c r="H308" s="73"/>
      <c r="I308" s="25"/>
      <c r="J308" s="24"/>
      <c r="K308" s="25"/>
      <c r="N308" s="4">
        <v>21</v>
      </c>
      <c r="O308" s="5">
        <v>5</v>
      </c>
      <c r="X308" s="66">
        <v>27</v>
      </c>
      <c r="Y308" s="5">
        <v>5.5357142857142856</v>
      </c>
    </row>
    <row r="309" spans="1:41" ht="15" customHeight="1">
      <c r="A309" s="41">
        <v>16</v>
      </c>
      <c r="B309" s="40" t="s">
        <v>346</v>
      </c>
      <c r="C309" s="40"/>
      <c r="D309" s="21">
        <f>AVERAGE(W309,AA309,AC309,AE309,AG309,AI309,AK309,AM309,AO309)</f>
        <v>5.6071428571428577</v>
      </c>
      <c r="E309" s="22">
        <f>SUM(V309,Z309,AB309,AD309,AF309,AH309,AJ309,AL309,AN309)</f>
        <v>42</v>
      </c>
      <c r="F309" s="24"/>
      <c r="G309" s="25"/>
      <c r="H309" s="73"/>
      <c r="I309" s="25"/>
      <c r="J309" s="24"/>
      <c r="K309" s="25"/>
      <c r="V309" s="4">
        <v>24</v>
      </c>
      <c r="W309" s="5">
        <v>5.5178571428571432</v>
      </c>
      <c r="Z309" s="4">
        <v>18</v>
      </c>
      <c r="AA309" s="5">
        <v>5.6964285714285712</v>
      </c>
    </row>
    <row r="310" spans="1:41" ht="15" customHeight="1">
      <c r="A310" s="41">
        <v>17</v>
      </c>
      <c r="B310" s="40" t="s">
        <v>109</v>
      </c>
      <c r="C310" s="40"/>
      <c r="D310" s="21">
        <f>AVERAGE(I310,W310,Y310,AA310,AC310,AE310,AG310,AI310,AK310,AM310,AO310)</f>
        <v>4.6244047619047617</v>
      </c>
      <c r="E310" s="22">
        <f>SUM(H310,V310,X310,Z310,AB310,AD310,AF310,AH310,AJ310,AL310,AN310)</f>
        <v>36</v>
      </c>
      <c r="F310" s="24"/>
      <c r="G310" s="25"/>
      <c r="H310" s="73">
        <v>18</v>
      </c>
      <c r="I310" s="25">
        <v>4.5166666666666666</v>
      </c>
      <c r="J310" s="24"/>
      <c r="K310" s="25"/>
      <c r="V310" s="4">
        <v>18</v>
      </c>
      <c r="W310" s="5">
        <v>4.7321428571428568</v>
      </c>
    </row>
    <row r="311" spans="1:41" ht="15" customHeight="1">
      <c r="A311" s="41">
        <v>18</v>
      </c>
      <c r="B311" s="40" t="s">
        <v>111</v>
      </c>
      <c r="C311" s="40"/>
      <c r="D311" s="21">
        <f>AVERAGE(I311,K311,AC311,AE311,AG311,AI311,AK311,AM311,AO311)</f>
        <v>4.0281250000000002</v>
      </c>
      <c r="E311" s="22">
        <f>SUM(H311,J311,AB311,AD311,AF311,AH311,AJ311,AL311,AN311)</f>
        <v>36</v>
      </c>
      <c r="F311" s="24"/>
      <c r="G311" s="25"/>
      <c r="H311" s="73">
        <v>9</v>
      </c>
      <c r="I311" s="25">
        <v>3.6</v>
      </c>
      <c r="J311" s="24">
        <v>6</v>
      </c>
      <c r="K311" s="25">
        <v>3.984375</v>
      </c>
      <c r="AB311" s="66">
        <v>21</v>
      </c>
      <c r="AC311" s="5">
        <v>4.5</v>
      </c>
    </row>
    <row r="312" spans="1:41" ht="15" customHeight="1">
      <c r="A312" s="41">
        <v>19</v>
      </c>
      <c r="B312" s="40" t="s">
        <v>35</v>
      </c>
      <c r="C312" s="40"/>
      <c r="D312" s="21">
        <f>AVERAGE(G312,U312,W312,Y312,AA312,AC312,AE312,AG312,AI312,AK312,AM312,AO312)</f>
        <v>4.8499999999999996</v>
      </c>
      <c r="E312" s="22">
        <f>SUM(F312,T312,V312,X312,Z312,AB312,AD312,AF312,AH312,AJ312,AL312,AN312)</f>
        <v>24</v>
      </c>
      <c r="F312" s="24">
        <v>24</v>
      </c>
      <c r="G312" s="25">
        <v>4.8499999999999996</v>
      </c>
      <c r="H312" s="73"/>
      <c r="I312" s="25"/>
      <c r="J312" s="24"/>
      <c r="K312" s="25"/>
    </row>
    <row r="313" spans="1:41" ht="15" customHeight="1">
      <c r="A313" s="41">
        <v>20</v>
      </c>
      <c r="B313" s="40" t="s">
        <v>383</v>
      </c>
      <c r="C313" s="40"/>
      <c r="D313" s="21">
        <f>AVERAGE(AG313)</f>
        <v>2.9516129032258065</v>
      </c>
      <c r="E313" s="22">
        <f>SUM(AF313)</f>
        <v>24</v>
      </c>
      <c r="F313" s="24"/>
      <c r="G313" s="25"/>
      <c r="H313" s="73"/>
      <c r="I313" s="25"/>
      <c r="J313" s="24"/>
      <c r="K313" s="25"/>
      <c r="AF313" s="66">
        <v>24</v>
      </c>
      <c r="AG313" s="5">
        <v>2.9516129032258065</v>
      </c>
    </row>
    <row r="314" spans="1:41" ht="15" customHeight="1">
      <c r="A314" s="41">
        <v>21</v>
      </c>
      <c r="B314" s="40" t="s">
        <v>379</v>
      </c>
      <c r="C314" s="40"/>
      <c r="D314" s="21">
        <f>AVERAGE(AE314,AG314,AI314,AK314,AM314,AO314)</f>
        <v>3.0357142857142856</v>
      </c>
      <c r="E314" s="22">
        <f>SUM(AD314,AF314,AH314,AJ314,AL314,AN314)</f>
        <v>21</v>
      </c>
      <c r="F314" s="24"/>
      <c r="G314" s="25"/>
      <c r="H314" s="73"/>
      <c r="I314" s="25"/>
      <c r="J314" s="24"/>
      <c r="K314" s="25"/>
      <c r="AD314" s="4">
        <v>21</v>
      </c>
      <c r="AE314" s="5">
        <v>3.0357142857142856</v>
      </c>
    </row>
    <row r="315" spans="1:41" ht="15" customHeight="1">
      <c r="A315" s="41">
        <v>22</v>
      </c>
      <c r="B315" s="40" t="s">
        <v>342</v>
      </c>
      <c r="C315" s="40"/>
      <c r="D315" s="21">
        <f>AVERAGE(Y315,AA315,AC315,AE315,AG315,AI315,AK315,AM315,AO315)</f>
        <v>4.5714285714285712</v>
      </c>
      <c r="E315" s="22">
        <f>SUM(X315,Z315,AB315,AD315,AF315,AH315,AJ315,AL315,AN315)</f>
        <v>15</v>
      </c>
      <c r="F315" s="24"/>
      <c r="G315" s="25"/>
      <c r="H315" s="73"/>
      <c r="I315" s="25"/>
      <c r="J315" s="24"/>
      <c r="K315" s="25"/>
      <c r="X315" s="66">
        <v>15</v>
      </c>
      <c r="Y315" s="5">
        <v>4.5714285714285712</v>
      </c>
    </row>
    <row r="316" spans="1:41" ht="15" customHeight="1">
      <c r="A316" s="41">
        <v>23</v>
      </c>
      <c r="B316" s="40" t="s">
        <v>280</v>
      </c>
      <c r="C316" s="40"/>
      <c r="D316" s="21">
        <f>AVERAGE(Q316,U316,W316,Y316,AA316,AC316,AE316,AG316,AI316,AK316,AM316,AO316)</f>
        <v>5.4333333333333336</v>
      </c>
      <c r="E316" s="22">
        <f>SUM(P316,T316,V316,X316,Z316,AB316,AD316,AF316,AH316,AJ316,AL316,AN316)</f>
        <v>12</v>
      </c>
      <c r="F316" s="24"/>
      <c r="G316" s="25"/>
      <c r="H316" s="73"/>
      <c r="I316" s="25"/>
      <c r="J316" s="24"/>
      <c r="K316" s="25"/>
      <c r="P316" s="66">
        <v>12</v>
      </c>
      <c r="Q316" s="5">
        <v>5.4333333333333336</v>
      </c>
    </row>
    <row r="317" spans="1:41" ht="15" customHeight="1">
      <c r="A317" s="41">
        <v>24</v>
      </c>
      <c r="B317" s="40" t="s">
        <v>347</v>
      </c>
      <c r="C317" s="40"/>
      <c r="D317" s="21">
        <f>AVERAGE(AA317,AC317,AE317,AG317,AI317,AK317,AM317,AO317)</f>
        <v>4.8035714285714288</v>
      </c>
      <c r="E317" s="22">
        <f>SUM(Z317,AB317,AD317,AF317,AH317,AJ317,AL317,AN317)</f>
        <v>12</v>
      </c>
      <c r="F317" s="24"/>
      <c r="G317" s="25"/>
      <c r="H317" s="73"/>
      <c r="I317" s="25"/>
      <c r="J317" s="24"/>
      <c r="K317" s="25"/>
      <c r="Z317" s="4">
        <v>12</v>
      </c>
      <c r="AA317" s="5">
        <v>4.8035714285714288</v>
      </c>
    </row>
    <row r="318" spans="1:41" ht="15" customHeight="1">
      <c r="A318" s="41">
        <v>25</v>
      </c>
      <c r="B318" s="40" t="s">
        <v>281</v>
      </c>
      <c r="C318" s="40"/>
      <c r="D318" s="21">
        <f>AVERAGE(Q318,U318,W318,Y318,AA318,AC318,AE318,AG318,AI318,AK318,AM318,AO318)</f>
        <v>4.1166666666666663</v>
      </c>
      <c r="E318" s="22">
        <f>SUM(P318,T318,V318,X318,Z318,AB318,AD318,AF318,AH318,AJ318,AL318,AN318)</f>
        <v>0</v>
      </c>
      <c r="F318" s="24"/>
      <c r="G318" s="25"/>
      <c r="H318" s="73"/>
      <c r="I318" s="25"/>
      <c r="J318" s="24"/>
      <c r="K318" s="25"/>
      <c r="P318" s="66">
        <v>0</v>
      </c>
      <c r="Q318" s="5">
        <v>4.1166666666666663</v>
      </c>
    </row>
    <row r="319" spans="1:41" ht="15" customHeight="1">
      <c r="A319" s="41"/>
      <c r="B319" s="40"/>
      <c r="C319" s="40"/>
      <c r="D319" s="21">
        <f t="shared" ref="D319" si="24">AVERAGE(G319,I319,K319,M319,O319,Q319,S319,U319,W319,Y319,AA319,AC319,AE319,AG319,AI319,AK319,AM319,AO319)</f>
        <v>0</v>
      </c>
      <c r="E319" s="22">
        <f t="shared" ref="E319" si="25">SUM(F319,H319,J319,L319,N319,P319,R319,T319,V319,X319,Z319,AB319,AD319,AF319,AH319,AJ319,AL319,AN319)</f>
        <v>0</v>
      </c>
      <c r="F319" s="24"/>
      <c r="G319" s="25">
        <v>0</v>
      </c>
      <c r="H319" s="73"/>
      <c r="I319" s="25"/>
      <c r="J319" s="24"/>
      <c r="K319" s="25"/>
    </row>
    <row r="320" spans="1:41" s="7" customFormat="1" ht="15" customHeight="1" thickBot="1">
      <c r="A320" s="46"/>
      <c r="B320" s="47"/>
      <c r="C320" s="47"/>
      <c r="D320" s="28"/>
      <c r="E320" s="29"/>
      <c r="F320" s="31"/>
      <c r="G320" s="32"/>
      <c r="H320" s="74"/>
      <c r="I320" s="32"/>
      <c r="J320" s="31"/>
      <c r="K320" s="32"/>
      <c r="L320" s="68"/>
      <c r="M320" s="10"/>
      <c r="N320" s="9"/>
      <c r="O320" s="10"/>
      <c r="P320" s="68"/>
      <c r="Q320" s="10"/>
      <c r="R320" s="9"/>
      <c r="S320" s="10"/>
      <c r="T320" s="68"/>
      <c r="U320" s="10"/>
      <c r="V320" s="9"/>
      <c r="W320" s="10"/>
      <c r="X320" s="68"/>
      <c r="Y320" s="10"/>
      <c r="Z320" s="9"/>
      <c r="AA320" s="10"/>
      <c r="AB320" s="68"/>
      <c r="AC320" s="10"/>
      <c r="AD320" s="9"/>
      <c r="AE320" s="10"/>
      <c r="AF320" s="68"/>
      <c r="AG320" s="10"/>
      <c r="AH320" s="9"/>
      <c r="AI320" s="10"/>
      <c r="AJ320" s="68"/>
      <c r="AK320" s="10"/>
      <c r="AL320" s="9"/>
      <c r="AM320" s="10"/>
      <c r="AN320" s="68"/>
      <c r="AO320" s="83"/>
    </row>
    <row r="321" spans="1:41" s="18" customFormat="1" ht="15" customHeight="1" thickTop="1">
      <c r="A321" s="14" t="s">
        <v>12</v>
      </c>
      <c r="B321" s="55" t="s">
        <v>4</v>
      </c>
      <c r="C321" s="55"/>
      <c r="D321" s="13" t="s">
        <v>14</v>
      </c>
      <c r="E321" s="11" t="s">
        <v>1</v>
      </c>
      <c r="F321" s="14"/>
      <c r="G321" s="15"/>
      <c r="H321" s="14"/>
      <c r="I321" s="15"/>
      <c r="J321" s="14"/>
      <c r="K321" s="15"/>
      <c r="L321" s="16"/>
      <c r="M321" s="17"/>
      <c r="N321" s="16"/>
      <c r="O321" s="17"/>
      <c r="P321" s="16"/>
      <c r="Q321" s="17"/>
      <c r="R321" s="16"/>
      <c r="S321" s="17"/>
      <c r="T321" s="16"/>
      <c r="U321" s="17"/>
      <c r="V321" s="16"/>
      <c r="W321" s="17"/>
      <c r="X321" s="16"/>
      <c r="Y321" s="17"/>
      <c r="Z321" s="16"/>
      <c r="AA321" s="17"/>
      <c r="AB321" s="16"/>
      <c r="AC321" s="17"/>
      <c r="AD321" s="16"/>
      <c r="AE321" s="17"/>
      <c r="AF321" s="16"/>
      <c r="AG321" s="17"/>
      <c r="AH321" s="16"/>
      <c r="AI321" s="17"/>
      <c r="AJ321" s="16"/>
      <c r="AK321" s="17"/>
      <c r="AL321" s="16"/>
      <c r="AM321" s="17"/>
      <c r="AN321" s="16"/>
      <c r="AO321" s="84"/>
    </row>
    <row r="322" spans="1:41" ht="15" customHeight="1">
      <c r="A322" s="41">
        <v>1</v>
      </c>
      <c r="B322" s="40" t="s">
        <v>74</v>
      </c>
      <c r="C322" s="40"/>
      <c r="D322" s="21">
        <f>AVERAGE(I322,K322,O322,Y322,AC322)</f>
        <v>4.909309715821812</v>
      </c>
      <c r="E322" s="22">
        <f>SUM(H322,J322,N322,X322,AB322)</f>
        <v>150</v>
      </c>
      <c r="F322" s="24">
        <v>30</v>
      </c>
      <c r="G322" s="25">
        <v>4.22</v>
      </c>
      <c r="H322" s="73">
        <v>30</v>
      </c>
      <c r="I322" s="25">
        <v>4.5166666666666666</v>
      </c>
      <c r="J322" s="24">
        <v>30</v>
      </c>
      <c r="K322" s="25">
        <v>5.359375</v>
      </c>
      <c r="L322" s="66">
        <v>30</v>
      </c>
      <c r="M322" s="5">
        <v>4.3166666666666664</v>
      </c>
      <c r="N322" s="4">
        <v>30</v>
      </c>
      <c r="O322" s="5">
        <v>5.1428571428571432</v>
      </c>
      <c r="P322" s="66">
        <v>27</v>
      </c>
      <c r="Q322" s="5">
        <v>4.0166666666666666</v>
      </c>
      <c r="R322" s="4">
        <v>30</v>
      </c>
      <c r="S322" s="5">
        <v>4.265625</v>
      </c>
      <c r="X322" s="66">
        <v>30</v>
      </c>
      <c r="Y322" s="5">
        <v>4.7857142857142856</v>
      </c>
      <c r="AB322" s="66">
        <v>30</v>
      </c>
      <c r="AC322" s="5">
        <v>4.741935483870968</v>
      </c>
      <c r="AF322" s="66">
        <v>27</v>
      </c>
      <c r="AG322" s="5">
        <v>4.0161290322580649</v>
      </c>
    </row>
    <row r="323" spans="1:41" ht="15" customHeight="1">
      <c r="A323" s="41">
        <v>2</v>
      </c>
      <c r="B323" s="40" t="s">
        <v>44</v>
      </c>
      <c r="C323" s="40"/>
      <c r="D323" s="21">
        <f>AVERAGE(O323,U323,AA323,AE323,AG323)</f>
        <v>4.4449231950844856</v>
      </c>
      <c r="E323" s="22">
        <f>SUM(N323,T323,Z323,AD323,AF323)</f>
        <v>147</v>
      </c>
      <c r="F323" s="24">
        <v>27</v>
      </c>
      <c r="G323" s="25">
        <v>4.22</v>
      </c>
      <c r="H323" s="73">
        <v>27</v>
      </c>
      <c r="I323" s="25">
        <v>3.1666666666666665</v>
      </c>
      <c r="J323" s="24">
        <v>27</v>
      </c>
      <c r="K323" s="25">
        <v>4.5</v>
      </c>
      <c r="L323" s="66">
        <v>27</v>
      </c>
      <c r="M323" s="5">
        <v>4.2166666666666668</v>
      </c>
      <c r="N323" s="4">
        <v>27</v>
      </c>
      <c r="O323" s="5">
        <v>4.6571428571428575</v>
      </c>
      <c r="T323" s="66">
        <v>30</v>
      </c>
      <c r="U323" s="5">
        <v>4.4666666666666668</v>
      </c>
      <c r="Z323" s="4">
        <v>30</v>
      </c>
      <c r="AA323" s="5">
        <v>4.5892857142857144</v>
      </c>
      <c r="AB323" s="66">
        <v>27</v>
      </c>
      <c r="AC323" s="5">
        <v>4.17741935483871</v>
      </c>
      <c r="AD323" s="4">
        <v>30</v>
      </c>
      <c r="AE323" s="5">
        <v>4.2857142857142856</v>
      </c>
      <c r="AF323" s="66">
        <v>30</v>
      </c>
      <c r="AG323" s="5">
        <v>4.225806451612903</v>
      </c>
    </row>
    <row r="324" spans="1:41" ht="15" customHeight="1">
      <c r="A324" s="41">
        <v>3</v>
      </c>
      <c r="B324" s="40" t="s">
        <v>171</v>
      </c>
      <c r="C324" s="40"/>
      <c r="D324" s="21">
        <f>AVERAGE(K324,M324,S324,U324,W324,Y324,AA324,AC324,AE324,AG324,AI324,AK324,AM324,AO324)</f>
        <v>2.1088541666666667</v>
      </c>
      <c r="E324" s="22">
        <f>SUM(J324,L324,R324,T324,V324,X324,Z324,AB324,AD324,AF324,AH324,AJ324,AL324,AN324)</f>
        <v>48</v>
      </c>
      <c r="F324" s="24"/>
      <c r="G324" s="25"/>
      <c r="H324" s="73"/>
      <c r="I324" s="25"/>
      <c r="J324" s="24">
        <v>24</v>
      </c>
      <c r="K324" s="25">
        <v>2.734375</v>
      </c>
      <c r="L324" s="66">
        <v>24</v>
      </c>
      <c r="M324" s="5">
        <v>1.4833333333333334</v>
      </c>
    </row>
    <row r="325" spans="1:41" ht="15" customHeight="1">
      <c r="A325" s="41">
        <v>4</v>
      </c>
      <c r="B325" s="40" t="s">
        <v>282</v>
      </c>
      <c r="C325" s="40"/>
      <c r="D325" s="21">
        <f>AVERAGE(Q325,S325,U325,W325,Y325,AA325,AC325,AE325,AG325,AI325,AK325,AM325,AO325)</f>
        <v>4.7</v>
      </c>
      <c r="E325" s="22">
        <f>SUM(P325,R325,T325,V325,X325,Z325,AB325,AD325,AF325,AH325,AJ325,AL325,AN325)</f>
        <v>30</v>
      </c>
      <c r="F325" s="24"/>
      <c r="G325" s="25"/>
      <c r="H325" s="73"/>
      <c r="I325" s="25"/>
      <c r="J325" s="24"/>
      <c r="K325" s="25"/>
      <c r="P325" s="66">
        <v>30</v>
      </c>
      <c r="Q325" s="5">
        <v>4.7</v>
      </c>
    </row>
    <row r="326" spans="1:41" ht="15" customHeight="1">
      <c r="A326" s="41">
        <v>5</v>
      </c>
      <c r="B326" s="40" t="s">
        <v>182</v>
      </c>
      <c r="C326" s="40"/>
      <c r="D326" s="21">
        <f>AVERAGE(M326,S326,U326,W326,Y326,AA326,AC326,AE326,AG326,AI326,AK326,AM326,AO326)</f>
        <v>1.2166666666666666</v>
      </c>
      <c r="E326" s="22">
        <f>SUM(L326,R326,T326,V326,X326,Z326,AB326,AD326,AF326,AH326,AJ326,AL326,AN326)</f>
        <v>21</v>
      </c>
      <c r="F326" s="24"/>
      <c r="G326" s="25"/>
      <c r="H326" s="73"/>
      <c r="I326" s="25"/>
      <c r="J326" s="24"/>
      <c r="K326" s="25"/>
      <c r="L326" s="66">
        <v>21</v>
      </c>
      <c r="M326" s="5">
        <v>1.2166666666666666</v>
      </c>
    </row>
    <row r="327" spans="1:41" ht="15" customHeight="1">
      <c r="A327" s="41"/>
      <c r="B327" s="40"/>
      <c r="C327" s="40"/>
      <c r="D327" s="21">
        <f t="shared" ref="D327" si="26">AVERAGE(G327,I327,K327,M327,O327,Q327,S327,U327,W327,Y327,AA327,AC327,AE327,AG327,AI327,AK327,AM327,AO327)</f>
        <v>0</v>
      </c>
      <c r="E327" s="22">
        <f t="shared" ref="E327" si="27">SUM(F327,H327,J327,L327,N327,P327,R327,T327,V327,X327,Z327,AB327,AD327,AF327,AH327,AJ327,AL327,AN327)</f>
        <v>0</v>
      </c>
      <c r="F327" s="24"/>
      <c r="G327" s="25">
        <v>0</v>
      </c>
      <c r="H327" s="73"/>
      <c r="I327" s="25"/>
      <c r="J327" s="24"/>
      <c r="K327" s="25"/>
    </row>
    <row r="328" spans="1:41" s="7" customFormat="1" ht="15" customHeight="1" thickBot="1">
      <c r="A328" s="46"/>
      <c r="B328" s="47"/>
      <c r="C328" s="47"/>
      <c r="D328" s="28"/>
      <c r="E328" s="29"/>
      <c r="F328" s="31"/>
      <c r="G328" s="32"/>
      <c r="H328" s="74"/>
      <c r="I328" s="32"/>
      <c r="J328" s="31"/>
      <c r="K328" s="32"/>
      <c r="L328" s="68"/>
      <c r="M328" s="10"/>
      <c r="N328" s="9"/>
      <c r="O328" s="10"/>
      <c r="P328" s="68"/>
      <c r="Q328" s="10"/>
      <c r="R328" s="9"/>
      <c r="S328" s="10"/>
      <c r="T328" s="68"/>
      <c r="U328" s="10"/>
      <c r="V328" s="9"/>
      <c r="W328" s="10"/>
      <c r="X328" s="68"/>
      <c r="Y328" s="10"/>
      <c r="Z328" s="9"/>
      <c r="AA328" s="10"/>
      <c r="AB328" s="68"/>
      <c r="AC328" s="10"/>
      <c r="AD328" s="9"/>
      <c r="AE328" s="10"/>
      <c r="AF328" s="68"/>
      <c r="AG328" s="10"/>
      <c r="AH328" s="9"/>
      <c r="AI328" s="10"/>
      <c r="AJ328" s="68"/>
      <c r="AK328" s="10"/>
      <c r="AL328" s="9"/>
      <c r="AM328" s="10"/>
      <c r="AN328" s="68"/>
      <c r="AO328" s="83"/>
    </row>
    <row r="329" spans="1:41" ht="15" customHeight="1" thickTop="1">
      <c r="A329" s="41">
        <v>1</v>
      </c>
      <c r="B329" s="40" t="s">
        <v>43</v>
      </c>
      <c r="C329" s="40"/>
      <c r="D329" s="21">
        <f>AVERAGE(G329,I329,O329,AC329,AE329,AG329,AI329,AK329,AM329,AO329)</f>
        <v>5.7325330261136713</v>
      </c>
      <c r="E329" s="22">
        <f>SUM(F329,H329,N329,AB329,AD329,AF329,AH329,AJ329,AL329,AN329)</f>
        <v>150</v>
      </c>
      <c r="F329" s="24">
        <v>30</v>
      </c>
      <c r="G329" s="25">
        <v>6.42</v>
      </c>
      <c r="H329" s="73">
        <v>30</v>
      </c>
      <c r="I329" s="25">
        <v>6.1833333333333336</v>
      </c>
      <c r="J329" s="24">
        <v>30</v>
      </c>
      <c r="K329" s="25">
        <v>4.953125</v>
      </c>
      <c r="N329" s="4">
        <v>30</v>
      </c>
      <c r="O329" s="5">
        <v>5.9285714285714288</v>
      </c>
      <c r="P329" s="66">
        <v>27</v>
      </c>
      <c r="Q329" s="5">
        <v>5.0333333333333332</v>
      </c>
      <c r="X329" s="66">
        <v>27</v>
      </c>
      <c r="Y329" s="5">
        <v>6.1607142857142856</v>
      </c>
      <c r="AB329" s="66">
        <v>30</v>
      </c>
      <c r="AC329" s="5">
        <v>5.112903225806452</v>
      </c>
      <c r="AD329" s="4">
        <v>30</v>
      </c>
      <c r="AE329" s="5">
        <v>5.0178571428571432</v>
      </c>
    </row>
    <row r="330" spans="1:41" ht="15" customHeight="1">
      <c r="A330" s="41">
        <v>2</v>
      </c>
      <c r="B330" s="40" t="s">
        <v>119</v>
      </c>
      <c r="C330" s="40"/>
      <c r="D330" s="21">
        <f>AVERAGE(M330,Q330,S330,AE330,AG330)</f>
        <v>4.5169086021505382</v>
      </c>
      <c r="E330" s="22">
        <f>SUM(L330,P330,R330,AD330,AF330)</f>
        <v>147</v>
      </c>
      <c r="F330" s="24"/>
      <c r="G330" s="25"/>
      <c r="H330" s="73">
        <v>3</v>
      </c>
      <c r="I330" s="25">
        <v>3.5833333333333335</v>
      </c>
      <c r="J330" s="24">
        <v>24</v>
      </c>
      <c r="K330" s="25">
        <v>4.390625</v>
      </c>
      <c r="L330" s="66">
        <v>30</v>
      </c>
      <c r="M330" s="5">
        <v>4.666666666666667</v>
      </c>
      <c r="P330" s="66">
        <v>30</v>
      </c>
      <c r="Q330" s="5">
        <v>5.2666666666666666</v>
      </c>
      <c r="R330" s="4">
        <v>30</v>
      </c>
      <c r="S330" s="5">
        <v>4.8125</v>
      </c>
      <c r="AB330" s="66">
        <v>24</v>
      </c>
      <c r="AC330" s="5">
        <v>4.209677419354839</v>
      </c>
      <c r="AD330" s="4">
        <v>27</v>
      </c>
      <c r="AE330" s="5">
        <v>4</v>
      </c>
      <c r="AF330" s="66">
        <v>30</v>
      </c>
      <c r="AG330" s="5">
        <v>3.838709677419355</v>
      </c>
    </row>
    <row r="331" spans="1:41" ht="15" customHeight="1">
      <c r="A331" s="41">
        <v>3</v>
      </c>
      <c r="B331" s="40" t="s">
        <v>113</v>
      </c>
      <c r="C331" s="40"/>
      <c r="D331" s="21">
        <f>AVERAGE(I331,O331,U331,Y331,AC331)</f>
        <v>5.4594393241167438</v>
      </c>
      <c r="E331" s="22">
        <f>SUM(H331,N331,T331,X331,AB331)</f>
        <v>138</v>
      </c>
      <c r="F331" s="24"/>
      <c r="G331" s="25"/>
      <c r="H331" s="73">
        <v>24</v>
      </c>
      <c r="I331" s="25">
        <v>5.25</v>
      </c>
      <c r="J331" s="24"/>
      <c r="K331" s="25"/>
      <c r="N331" s="4">
        <v>27</v>
      </c>
      <c r="O331" s="5">
        <v>4.9428571428571431</v>
      </c>
      <c r="T331" s="66">
        <v>30</v>
      </c>
      <c r="U331" s="5">
        <v>5.9666666666666668</v>
      </c>
      <c r="X331" s="66">
        <v>30</v>
      </c>
      <c r="Y331" s="5">
        <v>6.5892857142857144</v>
      </c>
      <c r="AB331" s="66">
        <v>27</v>
      </c>
      <c r="AC331" s="5">
        <v>4.5483870967741939</v>
      </c>
      <c r="AD331" s="4">
        <v>24</v>
      </c>
      <c r="AE331" s="5">
        <v>3.8392857142857144</v>
      </c>
    </row>
    <row r="332" spans="1:41" ht="15" customHeight="1">
      <c r="A332" s="41">
        <v>4</v>
      </c>
      <c r="B332" s="40" t="s">
        <v>16</v>
      </c>
      <c r="C332" s="40"/>
      <c r="D332" s="21">
        <f>AVERAGE(M332,Q332,S332,U332,Y332,AG332,AI332,AK332,AM332,AO332)</f>
        <v>4.3894642857142854</v>
      </c>
      <c r="E332" s="22">
        <f>SUM(L332,P332,R332,T332,X332,AF332,AH332,AJ332,AL332,AN332)</f>
        <v>123</v>
      </c>
      <c r="F332" s="24">
        <v>21</v>
      </c>
      <c r="G332" s="25">
        <v>3.88</v>
      </c>
      <c r="H332" s="73">
        <v>21</v>
      </c>
      <c r="I332" s="25">
        <v>4.2833333333333332</v>
      </c>
      <c r="J332" s="24">
        <v>18</v>
      </c>
      <c r="K332" s="25">
        <v>3.84375</v>
      </c>
      <c r="L332" s="66">
        <v>21</v>
      </c>
      <c r="M332" s="5">
        <v>4.3166666666666664</v>
      </c>
      <c r="N332" s="4">
        <v>18</v>
      </c>
      <c r="O332" s="5">
        <v>3.9142857142857141</v>
      </c>
      <c r="P332" s="66">
        <v>24</v>
      </c>
      <c r="Q332" s="5">
        <v>4.7666666666666666</v>
      </c>
      <c r="R332" s="4">
        <v>27</v>
      </c>
      <c r="S332" s="5">
        <v>4.21875</v>
      </c>
      <c r="T332" s="66">
        <v>27</v>
      </c>
      <c r="U332" s="5">
        <v>3.9666666666666668</v>
      </c>
      <c r="X332" s="66">
        <v>24</v>
      </c>
      <c r="Y332" s="5">
        <v>4.6785714285714288</v>
      </c>
      <c r="AB332" s="66">
        <v>21</v>
      </c>
      <c r="AC332" s="5">
        <v>3.2903225806451615</v>
      </c>
      <c r="AD332" s="4">
        <v>21</v>
      </c>
      <c r="AE332" s="5">
        <v>3.7321428571428572</v>
      </c>
    </row>
    <row r="333" spans="1:41" ht="15" customHeight="1">
      <c r="A333" s="41">
        <v>5</v>
      </c>
      <c r="B333" s="40" t="s">
        <v>118</v>
      </c>
      <c r="C333" s="40"/>
      <c r="D333" s="21">
        <f>AVERAGE(K333,M333,O333,Q333,AE333,AG333,AI333,AK333,AM333,AO333)</f>
        <v>3.9627083333333339</v>
      </c>
      <c r="E333" s="22">
        <f>SUM(J333,L333,N333,P333,AD333,AF333,AH333,AJ333,AL333,AN333)</f>
        <v>99</v>
      </c>
      <c r="F333" s="24"/>
      <c r="G333" s="25"/>
      <c r="H333" s="73">
        <v>6</v>
      </c>
      <c r="I333" s="25">
        <v>3.7833333333333332</v>
      </c>
      <c r="J333" s="24">
        <v>15</v>
      </c>
      <c r="K333" s="25">
        <v>3.671875</v>
      </c>
      <c r="L333" s="66">
        <v>27</v>
      </c>
      <c r="M333" s="5">
        <v>4.6166666666666663</v>
      </c>
      <c r="N333" s="4">
        <v>24</v>
      </c>
      <c r="O333" s="5">
        <v>4.4285714285714288</v>
      </c>
      <c r="P333" s="66">
        <v>15</v>
      </c>
      <c r="Q333" s="5">
        <v>3.9</v>
      </c>
      <c r="AD333" s="4">
        <v>18</v>
      </c>
      <c r="AE333" s="5">
        <v>3.1964285714285716</v>
      </c>
    </row>
    <row r="334" spans="1:41" ht="15" customHeight="1">
      <c r="A334" s="41">
        <v>6</v>
      </c>
      <c r="B334" s="40" t="s">
        <v>116</v>
      </c>
      <c r="C334" s="40"/>
      <c r="D334" s="21">
        <f>AVERAGE(K334,M334,O334,Q334,S334,U334,W334,Y334,AA334,AC334,AE334,AG334,AI334,AK334,AM334,AO334)</f>
        <v>3.9785416666666662</v>
      </c>
      <c r="E334" s="22">
        <f>SUM(J334,L334,N334,P334,R334,T334,V334,X334,Z334,AB334,AD334,AF334,AH334,AJ334,AL334,AN334)</f>
        <v>96</v>
      </c>
      <c r="F334" s="24"/>
      <c r="G334" s="25"/>
      <c r="H334" s="73">
        <v>12</v>
      </c>
      <c r="I334" s="25">
        <v>3.8166666666666669</v>
      </c>
      <c r="J334" s="24">
        <v>21</v>
      </c>
      <c r="K334" s="25">
        <v>3.96875</v>
      </c>
      <c r="L334" s="66">
        <v>18</v>
      </c>
      <c r="M334" s="5">
        <v>4.083333333333333</v>
      </c>
      <c r="N334" s="4">
        <v>15</v>
      </c>
      <c r="O334" s="5">
        <v>3.6</v>
      </c>
      <c r="P334" s="66">
        <v>18</v>
      </c>
      <c r="Q334" s="5">
        <v>4.3499999999999996</v>
      </c>
      <c r="R334" s="4">
        <v>24</v>
      </c>
      <c r="S334" s="5">
        <v>3.890625</v>
      </c>
    </row>
    <row r="335" spans="1:41" ht="15" customHeight="1">
      <c r="A335" s="41">
        <v>7</v>
      </c>
      <c r="B335" s="40" t="s">
        <v>120</v>
      </c>
      <c r="C335" s="40"/>
      <c r="D335" s="21">
        <f>AVERAGE(K335,Q335,S335,Y335,AA335,AC335,AE335,AG335,AI335,AK335,AM335,AO335)</f>
        <v>2.6304687499999999</v>
      </c>
      <c r="E335" s="22">
        <f>SUM(J335,P335,R335,X335,Z335,AB335,AD335,AF335,AH335,AJ335,AL335,AN335)</f>
        <v>60</v>
      </c>
      <c r="F335" s="24"/>
      <c r="G335" s="25"/>
      <c r="H335" s="73">
        <v>0</v>
      </c>
      <c r="I335" s="25">
        <v>2.9833333333333334</v>
      </c>
      <c r="J335" s="24">
        <v>6</v>
      </c>
      <c r="K335" s="25">
        <v>2.671875</v>
      </c>
      <c r="P335" s="66">
        <v>12</v>
      </c>
      <c r="Q335" s="5">
        <v>2.85</v>
      </c>
      <c r="R335" s="4">
        <v>21</v>
      </c>
      <c r="S335" s="5">
        <v>3</v>
      </c>
      <c r="X335" s="66">
        <v>21</v>
      </c>
      <c r="Y335" s="5">
        <v>2</v>
      </c>
    </row>
    <row r="336" spans="1:41" ht="15" customHeight="1">
      <c r="A336" s="41">
        <v>8</v>
      </c>
      <c r="B336" s="40" t="s">
        <v>172</v>
      </c>
      <c r="C336" s="40"/>
      <c r="D336" s="21">
        <f>AVERAGE(K336,U336,AC336,AE336,AG336,AI336,AK336,AM336,AO336)</f>
        <v>2.9741263440860215</v>
      </c>
      <c r="E336" s="22">
        <f>SUM(J336,T336,AB336,AD336,AF336,AH336,AJ336,AL336,AN336)</f>
        <v>51</v>
      </c>
      <c r="F336" s="24"/>
      <c r="G336" s="25"/>
      <c r="H336" s="73"/>
      <c r="I336" s="25"/>
      <c r="J336" s="24">
        <v>9</v>
      </c>
      <c r="K336" s="25">
        <v>3.15625</v>
      </c>
      <c r="T336" s="66">
        <v>24</v>
      </c>
      <c r="U336" s="5">
        <v>3.25</v>
      </c>
      <c r="AB336" s="66">
        <v>18</v>
      </c>
      <c r="AC336" s="5">
        <v>2.5161290322580645</v>
      </c>
    </row>
    <row r="337" spans="1:41" ht="15" customHeight="1">
      <c r="A337" s="41">
        <v>9</v>
      </c>
      <c r="B337" s="40" t="s">
        <v>114</v>
      </c>
      <c r="C337" s="40"/>
      <c r="D337" s="21">
        <f>AVERAGE(I337,K337,U337,W337,Y337,AA337,AC337,AE337,AG337,AI337,AK337,AM337,AO337)</f>
        <v>4.3109374999999996</v>
      </c>
      <c r="E337" s="22">
        <f>SUM(H337,J337,T337,V337,X337,Z337,AB337,AD337,AF337,AH337,AJ337,AL337,AN337)</f>
        <v>45</v>
      </c>
      <c r="F337" s="24"/>
      <c r="G337" s="25"/>
      <c r="H337" s="73">
        <v>18</v>
      </c>
      <c r="I337" s="25">
        <v>4.2</v>
      </c>
      <c r="J337" s="24">
        <v>27</v>
      </c>
      <c r="K337" s="25">
        <v>4.421875</v>
      </c>
    </row>
    <row r="338" spans="1:41" ht="15" customHeight="1">
      <c r="A338" s="41">
        <v>10</v>
      </c>
      <c r="B338" s="40" t="s">
        <v>112</v>
      </c>
      <c r="C338" s="40"/>
      <c r="D338" s="21">
        <f>AVERAGE(I338,U338,W338,Y338,AA338,AC338,AE338,AG338,AI338,AK338,AM338,AO338)</f>
        <v>5.65</v>
      </c>
      <c r="E338" s="22">
        <f>SUM(H338,T338,V338,X338,Z338,AB338,AD338,AF338,AH338,AJ338,AL338,AN338)</f>
        <v>27</v>
      </c>
      <c r="F338" s="24"/>
      <c r="G338" s="25"/>
      <c r="H338" s="73">
        <v>27</v>
      </c>
      <c r="I338" s="25">
        <v>5.65</v>
      </c>
      <c r="J338" s="24"/>
      <c r="K338" s="25"/>
    </row>
    <row r="339" spans="1:41" ht="15" customHeight="1">
      <c r="A339" s="41">
        <v>11</v>
      </c>
      <c r="B339" s="40" t="s">
        <v>183</v>
      </c>
      <c r="C339" s="40"/>
      <c r="D339" s="21">
        <f>AVERAGE(M339,U339,W339,Y339,AA339,AC339,AE339,AG339,AI339,AK339,AM339,AO339)</f>
        <v>4.4666666666666668</v>
      </c>
      <c r="E339" s="22">
        <f>SUM(L339,T339,V339,X339,Z339,AB339,AD339,AF339,AH339,AJ339,AL339,AN339)</f>
        <v>24</v>
      </c>
      <c r="F339" s="24"/>
      <c r="G339" s="25"/>
      <c r="H339" s="73"/>
      <c r="I339" s="25"/>
      <c r="J339" s="24"/>
      <c r="K339" s="25"/>
      <c r="L339" s="66">
        <v>24</v>
      </c>
      <c r="M339" s="5">
        <v>4.4666666666666668</v>
      </c>
    </row>
    <row r="340" spans="1:41" ht="15" customHeight="1">
      <c r="A340" s="41">
        <v>12</v>
      </c>
      <c r="B340" s="40" t="s">
        <v>283</v>
      </c>
      <c r="C340" s="40"/>
      <c r="D340" s="21">
        <f>AVERAGE(Q340,U340,W340,Y340,AA340,AC340,AE340,AG340,AI340,AK340,AM340,AO340)</f>
        <v>4.4000000000000004</v>
      </c>
      <c r="E340" s="22">
        <f>SUM(P340,T340,V340,X340,Z340,AB340,AD340,AF340,AH340,AJ340,AL340,AN340)</f>
        <v>21</v>
      </c>
      <c r="F340" s="24"/>
      <c r="G340" s="25"/>
      <c r="H340" s="73"/>
      <c r="I340" s="25"/>
      <c r="J340" s="24"/>
      <c r="K340" s="25"/>
      <c r="P340" s="66">
        <v>21</v>
      </c>
      <c r="Q340" s="5">
        <v>4.4000000000000004</v>
      </c>
    </row>
    <row r="341" spans="1:41" ht="15" customHeight="1">
      <c r="A341" s="41">
        <v>13</v>
      </c>
      <c r="B341" s="40" t="s">
        <v>226</v>
      </c>
      <c r="C341" s="40"/>
      <c r="D341" s="21">
        <f>AVERAGE(O341,U341,W341,Y341,AA341,AC341,AE341,AG341,AI341,AK341,AM341,AO341)</f>
        <v>3.9285714285714284</v>
      </c>
      <c r="E341" s="22">
        <f>SUM(N341,T341,V341,X341,Z341,AB341,AD341,AF341,AH341,AJ341,AL341,AN341)</f>
        <v>21</v>
      </c>
      <c r="F341" s="24"/>
      <c r="G341" s="25"/>
      <c r="H341" s="73"/>
      <c r="I341" s="25"/>
      <c r="J341" s="24"/>
      <c r="K341" s="25"/>
      <c r="N341" s="4">
        <v>21</v>
      </c>
      <c r="O341" s="5">
        <v>3.9285714285714284</v>
      </c>
    </row>
    <row r="342" spans="1:41" ht="15" customHeight="1">
      <c r="A342" s="41">
        <v>14</v>
      </c>
      <c r="B342" s="40" t="s">
        <v>117</v>
      </c>
      <c r="C342" s="40"/>
      <c r="D342" s="21">
        <f>AVERAGE(I342,K342,U342,W342,Y342,AA342,AC342,AE342,AG342,AI342,AK342,AM342,AO342)</f>
        <v>3.5093749999999999</v>
      </c>
      <c r="E342" s="22">
        <f>SUM(H342,J342,T342,V342,X342,Z342,AB342,AD342,AF342,AH342,AJ342,AL342,AN342)</f>
        <v>21</v>
      </c>
      <c r="F342" s="24"/>
      <c r="G342" s="25"/>
      <c r="H342" s="73">
        <v>9</v>
      </c>
      <c r="I342" s="25">
        <v>3.8</v>
      </c>
      <c r="J342" s="24">
        <v>12</v>
      </c>
      <c r="K342" s="25">
        <v>3.21875</v>
      </c>
    </row>
    <row r="343" spans="1:41" ht="15" customHeight="1">
      <c r="A343" s="41">
        <v>15</v>
      </c>
      <c r="B343" s="40" t="s">
        <v>184</v>
      </c>
      <c r="C343" s="40"/>
      <c r="D343" s="21">
        <f>AVERAGE(M343,U343,W343,Y343,AA343,AC343,AE343,AG343,AI343,AK343,AM343,AO343)</f>
        <v>3.95</v>
      </c>
      <c r="E343" s="22">
        <f>SUM(L343,T343,V343,X343,Z343,AB343,AD343,AF343,AH343,AJ343,AL343,AN343)</f>
        <v>15</v>
      </c>
      <c r="F343" s="24"/>
      <c r="G343" s="25"/>
      <c r="H343" s="73"/>
      <c r="I343" s="25"/>
      <c r="J343" s="24"/>
      <c r="K343" s="25"/>
      <c r="L343" s="66">
        <v>15</v>
      </c>
      <c r="M343" s="5">
        <v>3.95</v>
      </c>
    </row>
    <row r="344" spans="1:41" ht="15" customHeight="1">
      <c r="A344" s="41">
        <v>16</v>
      </c>
      <c r="B344" s="40" t="s">
        <v>115</v>
      </c>
      <c r="C344" s="40"/>
      <c r="D344" s="21">
        <f>AVERAGE(I344,U344,W344,Y344,AA344,AC344,AE344,AG344,AI344,AK344,AM344,AO344)</f>
        <v>3.8833333333333333</v>
      </c>
      <c r="E344" s="22">
        <f>SUM(H344,T344,V344,X344,Z344,AB344,AD344,AF344,AH344,AJ344,AL344,AN344)</f>
        <v>15</v>
      </c>
      <c r="F344" s="24"/>
      <c r="G344" s="25"/>
      <c r="H344" s="73">
        <v>15</v>
      </c>
      <c r="I344" s="25">
        <v>3.8833333333333333</v>
      </c>
      <c r="J344" s="24"/>
      <c r="K344" s="25"/>
    </row>
    <row r="345" spans="1:41" ht="15" customHeight="1">
      <c r="A345" s="41">
        <v>17</v>
      </c>
      <c r="B345" s="40" t="s">
        <v>185</v>
      </c>
      <c r="C345" s="40"/>
      <c r="D345" s="21">
        <f>AVERAGE(M345,U345,W345,Y345,AA345,AC345,AE345,AG345,AI345,AK345,AM345,AO345)</f>
        <v>3.2333333333333334</v>
      </c>
      <c r="E345" s="22">
        <f>SUM(L345,T345,V345,X345,Z345,AB345,AD345,AF345,AH345,AJ345,AL345,AN345)</f>
        <v>12</v>
      </c>
      <c r="F345" s="24"/>
      <c r="G345" s="25"/>
      <c r="H345" s="73"/>
      <c r="I345" s="25"/>
      <c r="J345" s="24"/>
      <c r="K345" s="25"/>
      <c r="L345" s="66">
        <v>12</v>
      </c>
      <c r="M345" s="5">
        <v>3.2333333333333334</v>
      </c>
    </row>
    <row r="346" spans="1:41" ht="15" customHeight="1">
      <c r="A346" s="41"/>
      <c r="B346" s="40"/>
      <c r="C346" s="40"/>
      <c r="D346" s="21">
        <f t="shared" ref="D346" si="28">AVERAGE(G346,I346,K346,M346,O346,Q346,S346,U346,W346,Y346,AA346,AC346,AE346,AG346,AI346,AK346,AM346,AO346)</f>
        <v>0</v>
      </c>
      <c r="E346" s="22">
        <f t="shared" ref="E346" si="29">SUM(F346,H346,J346,L346,N346,P346,R346,T346,V346,X346,Z346,AB346,AD346,AF346,AH346,AJ346,AL346,AN346)</f>
        <v>0</v>
      </c>
      <c r="F346" s="24"/>
      <c r="G346" s="25">
        <v>0</v>
      </c>
      <c r="H346" s="73"/>
      <c r="I346" s="25"/>
      <c r="J346" s="24"/>
      <c r="K346" s="25"/>
    </row>
    <row r="347" spans="1:41" s="7" customFormat="1" ht="15" customHeight="1" thickBot="1">
      <c r="A347" s="46"/>
      <c r="B347" s="47"/>
      <c r="C347" s="47"/>
      <c r="D347" s="28"/>
      <c r="E347" s="29"/>
      <c r="F347" s="31"/>
      <c r="G347" s="32"/>
      <c r="H347" s="74"/>
      <c r="I347" s="32"/>
      <c r="J347" s="31"/>
      <c r="K347" s="32"/>
      <c r="L347" s="68"/>
      <c r="M347" s="10"/>
      <c r="N347" s="9"/>
      <c r="O347" s="10"/>
      <c r="P347" s="68"/>
      <c r="Q347" s="10"/>
      <c r="R347" s="9"/>
      <c r="S347" s="10"/>
      <c r="T347" s="68"/>
      <c r="U347" s="10"/>
      <c r="V347" s="9"/>
      <c r="W347" s="10"/>
      <c r="X347" s="68"/>
      <c r="Y347" s="10"/>
      <c r="Z347" s="9"/>
      <c r="AA347" s="10"/>
      <c r="AB347" s="68"/>
      <c r="AC347" s="10"/>
      <c r="AD347" s="9"/>
      <c r="AE347" s="10"/>
      <c r="AF347" s="68"/>
      <c r="AG347" s="10"/>
      <c r="AH347" s="9"/>
      <c r="AI347" s="10"/>
      <c r="AJ347" s="68"/>
      <c r="AK347" s="10"/>
      <c r="AL347" s="9"/>
      <c r="AM347" s="10"/>
      <c r="AN347" s="68"/>
      <c r="AO347" s="83"/>
    </row>
    <row r="348" spans="1:41" s="18" customFormat="1" ht="15" customHeight="1" thickTop="1">
      <c r="A348" s="90" t="s">
        <v>59</v>
      </c>
      <c r="B348" s="55"/>
      <c r="C348" s="55"/>
      <c r="D348" s="13" t="s">
        <v>14</v>
      </c>
      <c r="E348" s="11" t="s">
        <v>1</v>
      </c>
      <c r="F348" s="14"/>
      <c r="G348" s="15"/>
      <c r="H348" s="14"/>
      <c r="I348" s="15"/>
      <c r="J348" s="14"/>
      <c r="K348" s="15"/>
      <c r="L348" s="16"/>
      <c r="M348" s="17"/>
      <c r="N348" s="16"/>
      <c r="O348" s="17"/>
      <c r="P348" s="16"/>
      <c r="Q348" s="17"/>
      <c r="R348" s="16"/>
      <c r="S348" s="17"/>
      <c r="T348" s="16"/>
      <c r="U348" s="17"/>
      <c r="V348" s="16"/>
      <c r="W348" s="17"/>
      <c r="X348" s="16"/>
      <c r="Y348" s="17"/>
      <c r="Z348" s="16"/>
      <c r="AA348" s="17"/>
      <c r="AB348" s="16"/>
      <c r="AC348" s="17"/>
      <c r="AD348" s="16"/>
      <c r="AE348" s="17"/>
      <c r="AF348" s="16"/>
      <c r="AG348" s="17"/>
      <c r="AH348" s="16"/>
      <c r="AI348" s="17"/>
      <c r="AJ348" s="16"/>
      <c r="AK348" s="17"/>
      <c r="AL348" s="16"/>
      <c r="AM348" s="17"/>
      <c r="AN348" s="16"/>
      <c r="AO348" s="84"/>
    </row>
    <row r="349" spans="1:41" ht="15" customHeight="1">
      <c r="A349" s="41">
        <v>1</v>
      </c>
      <c r="B349" s="40" t="s">
        <v>58</v>
      </c>
      <c r="C349" s="40"/>
      <c r="D349" s="21">
        <f>AVERAGE(K349,Q349,S349,Y349,AC349)</f>
        <v>6.3011280721966205</v>
      </c>
      <c r="E349" s="22">
        <f>SUM(J349,P349,R349,X349,AB349)</f>
        <v>150</v>
      </c>
      <c r="F349" s="24">
        <v>27</v>
      </c>
      <c r="G349" s="25">
        <v>5.67</v>
      </c>
      <c r="H349" s="73">
        <v>30</v>
      </c>
      <c r="I349" s="25">
        <v>5.7166666666666668</v>
      </c>
      <c r="J349" s="24">
        <v>30</v>
      </c>
      <c r="K349" s="25">
        <v>6.21875</v>
      </c>
      <c r="L349" s="66">
        <v>30</v>
      </c>
      <c r="M349" s="5">
        <v>5.65</v>
      </c>
      <c r="N349" s="4">
        <v>30</v>
      </c>
      <c r="O349" s="5">
        <v>5.8</v>
      </c>
      <c r="P349" s="66">
        <v>30</v>
      </c>
      <c r="Q349" s="5">
        <v>6.083333333333333</v>
      </c>
      <c r="R349" s="4">
        <v>30</v>
      </c>
      <c r="S349" s="5">
        <v>6.046875</v>
      </c>
      <c r="T349" s="66">
        <v>24</v>
      </c>
      <c r="U349" s="5">
        <v>5.4</v>
      </c>
      <c r="X349" s="66">
        <v>30</v>
      </c>
      <c r="Y349" s="5">
        <v>7.2857142857142856</v>
      </c>
      <c r="AB349" s="66">
        <v>30</v>
      </c>
      <c r="AC349" s="5">
        <v>5.870967741935484</v>
      </c>
    </row>
    <row r="350" spans="1:41" ht="15" customHeight="1">
      <c r="A350" s="41">
        <v>2</v>
      </c>
      <c r="B350" s="40" t="s">
        <v>173</v>
      </c>
      <c r="C350" s="40"/>
      <c r="D350" s="21">
        <f>AVERAGE(K350,S350,U350,Y350,AE350)</f>
        <v>5.4144345238095237</v>
      </c>
      <c r="E350" s="22">
        <f>SUM(J350,R350,T350,X350,AD350)</f>
        <v>141</v>
      </c>
      <c r="F350" s="24"/>
      <c r="G350" s="25"/>
      <c r="H350" s="73"/>
      <c r="I350" s="25"/>
      <c r="J350" s="24">
        <v>27</v>
      </c>
      <c r="K350" s="25">
        <v>5.671875</v>
      </c>
      <c r="L350" s="66">
        <v>27</v>
      </c>
      <c r="M350" s="5">
        <v>4.55</v>
      </c>
      <c r="N350" s="4">
        <v>24</v>
      </c>
      <c r="O350" s="5">
        <v>4.7714285714285714</v>
      </c>
      <c r="P350" s="66">
        <v>21</v>
      </c>
      <c r="Q350" s="5">
        <v>5.3666666666666663</v>
      </c>
      <c r="R350" s="4">
        <v>27</v>
      </c>
      <c r="S350" s="5">
        <v>5.65625</v>
      </c>
      <c r="T350" s="66">
        <v>30</v>
      </c>
      <c r="U350" s="5">
        <v>5.583333333333333</v>
      </c>
      <c r="X350" s="66">
        <v>27</v>
      </c>
      <c r="Y350" s="5">
        <v>5.2857142857142856</v>
      </c>
      <c r="AB350" s="66">
        <v>27</v>
      </c>
      <c r="AC350" s="5">
        <v>4.758064516129032</v>
      </c>
      <c r="AD350" s="4">
        <v>30</v>
      </c>
      <c r="AE350" s="5">
        <v>4.875</v>
      </c>
    </row>
    <row r="351" spans="1:41" ht="15" customHeight="1">
      <c r="A351" s="41">
        <v>3</v>
      </c>
      <c r="B351" s="40" t="s">
        <v>61</v>
      </c>
      <c r="C351" s="40"/>
      <c r="D351" s="21">
        <f>AVERAGE(G351,O351,Q351,U351,AC351)</f>
        <v>5.4544792626728107</v>
      </c>
      <c r="E351" s="22">
        <f>SUM(F351,N351,P351,T351,AB351)</f>
        <v>132</v>
      </c>
      <c r="F351" s="24">
        <v>30</v>
      </c>
      <c r="G351" s="25">
        <v>6.28</v>
      </c>
      <c r="H351" s="73"/>
      <c r="I351" s="25"/>
      <c r="J351" s="24"/>
      <c r="K351" s="25"/>
      <c r="N351" s="4">
        <v>27</v>
      </c>
      <c r="O351" s="5">
        <v>5.6714285714285717</v>
      </c>
      <c r="P351" s="66">
        <v>24</v>
      </c>
      <c r="Q351" s="5">
        <v>5.5333333333333332</v>
      </c>
      <c r="T351" s="66">
        <v>27</v>
      </c>
      <c r="U351" s="5">
        <v>5.416666666666667</v>
      </c>
      <c r="X351" s="66">
        <v>18</v>
      </c>
      <c r="Y351" s="5">
        <v>4.7321428571428568</v>
      </c>
      <c r="AB351" s="66">
        <v>24</v>
      </c>
      <c r="AC351" s="5">
        <v>4.370967741935484</v>
      </c>
      <c r="AD351" s="4">
        <v>24</v>
      </c>
      <c r="AE351" s="5">
        <v>3.0892857142857144</v>
      </c>
    </row>
    <row r="352" spans="1:41" ht="15" customHeight="1">
      <c r="A352" s="41">
        <v>4</v>
      </c>
      <c r="B352" s="40" t="s">
        <v>45</v>
      </c>
      <c r="C352" s="40"/>
      <c r="D352" s="21">
        <f>AVERAGE(G352,I352,AC352,AE352,AG352)</f>
        <v>3.9832811059907831</v>
      </c>
      <c r="E352" s="22">
        <f>SUM(F352,H352,AB352,AD352,AF352)</f>
        <v>120</v>
      </c>
      <c r="F352" s="24">
        <v>24</v>
      </c>
      <c r="G352" s="25">
        <v>5.28</v>
      </c>
      <c r="H352" s="73">
        <v>24</v>
      </c>
      <c r="I352" s="25">
        <v>4.05</v>
      </c>
      <c r="J352" s="24"/>
      <c r="K352" s="25"/>
      <c r="P352" s="66">
        <v>15</v>
      </c>
      <c r="Q352" s="5">
        <v>3.8166666666666669</v>
      </c>
      <c r="T352" s="66">
        <v>12</v>
      </c>
      <c r="U352" s="5">
        <v>2.6333333333333333</v>
      </c>
      <c r="AB352" s="66">
        <v>18</v>
      </c>
      <c r="AC352" s="5">
        <v>3.661290322580645</v>
      </c>
      <c r="AD352" s="4">
        <v>27</v>
      </c>
      <c r="AE352" s="5">
        <v>3.3928571428571428</v>
      </c>
      <c r="AF352" s="66">
        <v>27</v>
      </c>
      <c r="AG352" s="5">
        <v>3.532258064516129</v>
      </c>
    </row>
    <row r="353" spans="1:33" ht="15" customHeight="1">
      <c r="A353" s="41">
        <v>5</v>
      </c>
      <c r="B353" s="40" t="s">
        <v>122</v>
      </c>
      <c r="C353" s="40"/>
      <c r="D353" s="21">
        <f>AVERAGE(I353,K353,O353,Q353,Y353,AA353,AC353,AE353,AG353,AI353,AK353,AM353,AO353)</f>
        <v>4.6751785714285718</v>
      </c>
      <c r="E353" s="22">
        <f>SUM(H353,J353,N353,P353,X353,Z353,AB353,AD353,AF353,AH353,AJ353,AL353,AN353)</f>
        <v>102</v>
      </c>
      <c r="F353" s="24"/>
      <c r="G353" s="25"/>
      <c r="H353" s="73">
        <v>21</v>
      </c>
      <c r="I353" s="25">
        <v>3.9666666666666668</v>
      </c>
      <c r="J353" s="24">
        <v>18</v>
      </c>
      <c r="K353" s="25">
        <v>4.71875</v>
      </c>
      <c r="L353" s="66">
        <v>18</v>
      </c>
      <c r="M353" s="5">
        <v>3.6166666666666667</v>
      </c>
      <c r="N353" s="4">
        <v>21</v>
      </c>
      <c r="O353" s="5">
        <v>4.5</v>
      </c>
      <c r="P353" s="66">
        <v>18</v>
      </c>
      <c r="Q353" s="5">
        <v>5.333333333333333</v>
      </c>
      <c r="X353" s="66">
        <v>24</v>
      </c>
      <c r="Y353" s="5">
        <v>4.8571428571428568</v>
      </c>
    </row>
    <row r="354" spans="1:33" ht="15" customHeight="1">
      <c r="A354" s="41">
        <v>6</v>
      </c>
      <c r="B354" s="40" t="s">
        <v>284</v>
      </c>
      <c r="C354" s="40"/>
      <c r="D354" s="21">
        <f>AVERAGE(Q354,W354,AA354,AC354,AE354,AG354,AI354,AK354,AM354,AO354)</f>
        <v>5.5257936507936511</v>
      </c>
      <c r="E354" s="22">
        <f>SUM(P354,V354,Z354,AB354,AD354,AF354,AH354,AJ354,AL354,AN354)</f>
        <v>81</v>
      </c>
      <c r="F354" s="24"/>
      <c r="G354" s="25"/>
      <c r="H354" s="73"/>
      <c r="I354" s="25"/>
      <c r="J354" s="24"/>
      <c r="K354" s="25"/>
      <c r="P354" s="66">
        <v>27</v>
      </c>
      <c r="Q354" s="5">
        <v>5.666666666666667</v>
      </c>
      <c r="V354" s="4">
        <v>27</v>
      </c>
      <c r="W354" s="5">
        <v>5.3392857142857144</v>
      </c>
      <c r="Z354" s="4">
        <v>27</v>
      </c>
      <c r="AA354" s="5">
        <v>5.5714285714285712</v>
      </c>
    </row>
    <row r="355" spans="1:33" ht="15" customHeight="1">
      <c r="A355" s="41">
        <v>7</v>
      </c>
      <c r="B355" s="40" t="s">
        <v>121</v>
      </c>
      <c r="C355" s="40"/>
      <c r="D355" s="21">
        <f>AVERAGE(I355,K355,M355,S355,U355,W355,Y355,AA355,AC355,AE355,AG355,AI355,AK355,AM355,AO355)</f>
        <v>4.3416666666666668</v>
      </c>
      <c r="E355" s="22">
        <f>SUM(H355,J355,L355,R355,T355,V355,X355,Z355,AB355,AD355,AF355,AH355,AJ355,AL355,AN355)</f>
        <v>69</v>
      </c>
      <c r="F355" s="24"/>
      <c r="G355" s="25"/>
      <c r="H355" s="73">
        <v>27</v>
      </c>
      <c r="I355" s="25">
        <v>4.3666666666666663</v>
      </c>
      <c r="J355" s="24">
        <v>21</v>
      </c>
      <c r="K355" s="25">
        <v>4.875</v>
      </c>
      <c r="L355" s="66">
        <v>21</v>
      </c>
      <c r="M355" s="5">
        <v>3.7833333333333332</v>
      </c>
    </row>
    <row r="356" spans="1:33" ht="15" customHeight="1">
      <c r="A356" s="41">
        <v>8</v>
      </c>
      <c r="B356" s="40" t="s">
        <v>298</v>
      </c>
      <c r="C356" s="40"/>
      <c r="D356" s="21">
        <f>AVERAGE(U356,Y356,AC356)</f>
        <v>4.6473502304147472</v>
      </c>
      <c r="E356" s="22">
        <f>SUM(T356,X356,AB356)</f>
        <v>63</v>
      </c>
      <c r="F356" s="24"/>
      <c r="G356" s="25"/>
      <c r="H356" s="73"/>
      <c r="I356" s="25"/>
      <c r="J356" s="24"/>
      <c r="K356" s="25"/>
      <c r="T356" s="66">
        <v>21</v>
      </c>
      <c r="U356" s="5">
        <v>4.9000000000000004</v>
      </c>
      <c r="X356" s="66">
        <v>21</v>
      </c>
      <c r="Y356" s="5">
        <v>4.7678571428571432</v>
      </c>
      <c r="AB356" s="66">
        <v>21</v>
      </c>
      <c r="AC356" s="5">
        <v>4.274193548387097</v>
      </c>
    </row>
    <row r="357" spans="1:33" ht="15" customHeight="1">
      <c r="A357" s="41">
        <v>9</v>
      </c>
      <c r="B357" s="40" t="s">
        <v>359</v>
      </c>
      <c r="C357" s="40"/>
      <c r="D357" s="21">
        <f>AVERAGE(AC357,AE357,AG357)</f>
        <v>3.2862903225806455</v>
      </c>
      <c r="E357" s="22">
        <f>SUM(AB357,AD357,AF357)</f>
        <v>63</v>
      </c>
      <c r="F357" s="24"/>
      <c r="G357" s="25"/>
      <c r="H357" s="73"/>
      <c r="I357" s="25"/>
      <c r="J357" s="24"/>
      <c r="K357" s="25"/>
      <c r="AB357" s="66">
        <v>15</v>
      </c>
      <c r="AC357" s="5">
        <v>3.5806451612903225</v>
      </c>
      <c r="AD357" s="4">
        <v>18</v>
      </c>
      <c r="AE357" s="5">
        <v>2.375</v>
      </c>
      <c r="AF357" s="66">
        <v>30</v>
      </c>
      <c r="AG357" s="5">
        <v>3.903225806451613</v>
      </c>
    </row>
    <row r="358" spans="1:33" ht="15" customHeight="1">
      <c r="A358" s="41">
        <v>10</v>
      </c>
      <c r="B358" s="40" t="s">
        <v>174</v>
      </c>
      <c r="C358" s="40"/>
      <c r="D358" s="21">
        <f>AVERAGE(K358,AA358,AC358,AE358,AG358,AI358,AK358,AM358,AO358)</f>
        <v>5.4754464285714288</v>
      </c>
      <c r="E358" s="22">
        <f>SUM(J358,Z358,AB358,AD358,AF358,AH358,AJ358,AL358,AN358)</f>
        <v>54</v>
      </c>
      <c r="F358" s="24"/>
      <c r="G358" s="25"/>
      <c r="H358" s="73"/>
      <c r="I358" s="25"/>
      <c r="J358" s="24">
        <v>24</v>
      </c>
      <c r="K358" s="25">
        <v>5.34375</v>
      </c>
      <c r="Z358" s="4">
        <v>30</v>
      </c>
      <c r="AA358" s="5">
        <v>5.6071428571428568</v>
      </c>
    </row>
    <row r="359" spans="1:33" ht="15" customHeight="1">
      <c r="A359" s="41">
        <v>11</v>
      </c>
      <c r="B359" s="40" t="s">
        <v>191</v>
      </c>
      <c r="C359" s="40"/>
      <c r="D359" s="21">
        <f>AVERAGE(M359,AC359,AE359,AG359,AI359,AK359,AM359,AO359)</f>
        <v>3.7147849462365592</v>
      </c>
      <c r="E359" s="22">
        <f>SUM(L359,AB359,AD359,AF359,AH359,AJ359,AL359,AN359)</f>
        <v>36</v>
      </c>
      <c r="F359" s="24"/>
      <c r="G359" s="25"/>
      <c r="H359" s="73"/>
      <c r="I359" s="25"/>
      <c r="J359" s="24"/>
      <c r="K359" s="25"/>
      <c r="L359" s="66">
        <v>24</v>
      </c>
      <c r="M359" s="5">
        <v>4.3166666666666664</v>
      </c>
      <c r="AB359" s="66">
        <v>12</v>
      </c>
      <c r="AC359" s="5">
        <v>3.1129032258064515</v>
      </c>
    </row>
    <row r="360" spans="1:33" ht="15" customHeight="1">
      <c r="A360" s="41">
        <v>12</v>
      </c>
      <c r="B360" s="40" t="s">
        <v>229</v>
      </c>
      <c r="C360" s="40"/>
      <c r="D360" s="21">
        <f>AVERAGE(O360,Q360,S360,U360,W360,Y360,AA360,AC360,AE360,AG360,AI360,AK360,AM360,AO360)</f>
        <v>4.1297619047619047</v>
      </c>
      <c r="E360" s="22">
        <f>SUM(N360,P360,R360,T360,V360,X360,Z360,AB360,AD360,AF360,AH360,AJ360,AL360,AN360)</f>
        <v>33</v>
      </c>
      <c r="F360" s="24"/>
      <c r="G360" s="25"/>
      <c r="H360" s="73"/>
      <c r="I360" s="25"/>
      <c r="J360" s="24"/>
      <c r="K360" s="25"/>
      <c r="N360" s="4">
        <v>18</v>
      </c>
      <c r="O360" s="5">
        <v>4.4428571428571431</v>
      </c>
      <c r="P360" s="66">
        <v>15</v>
      </c>
      <c r="Q360" s="5">
        <v>3.8166666666666669</v>
      </c>
    </row>
    <row r="361" spans="1:33" ht="15" customHeight="1">
      <c r="A361" s="41">
        <v>13</v>
      </c>
      <c r="B361" s="40" t="s">
        <v>331</v>
      </c>
      <c r="C361" s="40"/>
      <c r="D361" s="21">
        <f>AVERAGE(W361,Y361,AA361,AC361,AE361,AG361,AI361,AK361,AM361,AO361)</f>
        <v>5.7857142857142856</v>
      </c>
      <c r="E361" s="22">
        <f>SUM(V361,X361,Z361,AB361,AD361,AF361,AH361,AJ361,AL361,AN361)</f>
        <v>30</v>
      </c>
      <c r="F361" s="24"/>
      <c r="G361" s="25"/>
      <c r="H361" s="73"/>
      <c r="I361" s="25"/>
      <c r="J361" s="24"/>
      <c r="K361" s="25"/>
      <c r="V361" s="4">
        <v>30</v>
      </c>
      <c r="W361" s="5">
        <v>5.7857142857142856</v>
      </c>
    </row>
    <row r="362" spans="1:33" ht="15" customHeight="1">
      <c r="A362" s="41">
        <v>14</v>
      </c>
      <c r="B362" s="40" t="s">
        <v>123</v>
      </c>
      <c r="C362" s="40"/>
      <c r="D362" s="21">
        <f>AVERAGE(I362,Q362,S362,U362,W362,Y362,AA362,AC362,AE362,AG362,AI362,AK362,AM362,AO362)</f>
        <v>2.9750000000000001</v>
      </c>
      <c r="E362" s="22">
        <f>SUM(H362,P362,R362,T362,V362,X362,Z362,AB362,AD362,AF362,AH362,AJ362,AL362,AN362)</f>
        <v>27</v>
      </c>
      <c r="F362" s="24"/>
      <c r="G362" s="25"/>
      <c r="H362" s="73">
        <v>18</v>
      </c>
      <c r="I362" s="25">
        <v>3.0666666666666669</v>
      </c>
      <c r="J362" s="24"/>
      <c r="K362" s="25"/>
      <c r="P362" s="66">
        <v>9</v>
      </c>
      <c r="Q362" s="5">
        <v>2.8833333333333333</v>
      </c>
    </row>
    <row r="363" spans="1:33" ht="15" customHeight="1">
      <c r="A363" s="41">
        <v>15</v>
      </c>
      <c r="B363" s="40" t="s">
        <v>332</v>
      </c>
      <c r="C363" s="40"/>
      <c r="D363" s="21">
        <f>AVERAGE(W363,Y363,AA363,AC363,AE363,AG363,AI363,AK363,AM363,AO363)</f>
        <v>4.1428571428571432</v>
      </c>
      <c r="E363" s="22">
        <f>SUM(V363,X363,Z363,AB363,AD363,AF363,AH363,AJ363,AL363,AN363)</f>
        <v>24</v>
      </c>
      <c r="F363" s="24"/>
      <c r="G363" s="25"/>
      <c r="H363" s="73"/>
      <c r="I363" s="25"/>
      <c r="J363" s="24"/>
      <c r="K363" s="25"/>
      <c r="V363" s="4">
        <v>24</v>
      </c>
      <c r="W363" s="5">
        <v>4.1428571428571432</v>
      </c>
    </row>
    <row r="364" spans="1:33" ht="15" customHeight="1">
      <c r="A364" s="41">
        <v>16</v>
      </c>
      <c r="B364" s="40" t="s">
        <v>333</v>
      </c>
      <c r="C364" s="40"/>
      <c r="D364" s="21">
        <f>AVERAGE(W364,Y364,AA364,AC364,AE364,AG364,AI364,AK364,AM364,AO364)</f>
        <v>3.7857142857142856</v>
      </c>
      <c r="E364" s="22">
        <f>SUM(V364,X364,Z364,AB364,AD364,AF364,AH364,AJ364,AL364,AN364)</f>
        <v>21</v>
      </c>
      <c r="F364" s="24"/>
      <c r="G364" s="25"/>
      <c r="H364" s="73"/>
      <c r="I364" s="25"/>
      <c r="J364" s="24"/>
      <c r="K364" s="25"/>
      <c r="V364" s="4">
        <v>21</v>
      </c>
      <c r="W364" s="5">
        <v>3.7857142857142856</v>
      </c>
    </row>
    <row r="365" spans="1:33" ht="15" customHeight="1">
      <c r="A365" s="41">
        <v>17</v>
      </c>
      <c r="B365" s="40" t="s">
        <v>51</v>
      </c>
      <c r="C365" s="40"/>
      <c r="D365" s="21">
        <f>AVERAGE(G365,S365,U365,W365,Y365,AA365,AC365,AE365,AG365,AI365,AK365,AM365,AO365)</f>
        <v>2.92</v>
      </c>
      <c r="E365" s="22">
        <f>SUM(F365,R365,T365,V365,X365,Z365,AB365,AD365,AF365,AH365,AJ365,AL365,AN365)</f>
        <v>21</v>
      </c>
      <c r="F365" s="24">
        <v>21</v>
      </c>
      <c r="G365" s="25">
        <v>2.92</v>
      </c>
      <c r="H365" s="73"/>
      <c r="I365" s="25"/>
      <c r="J365" s="24"/>
      <c r="K365" s="25"/>
    </row>
    <row r="366" spans="1:33" ht="15" customHeight="1">
      <c r="A366" s="41">
        <v>18</v>
      </c>
      <c r="B366" s="40" t="s">
        <v>380</v>
      </c>
      <c r="C366" s="40"/>
      <c r="D366" s="21">
        <f>AVERAGE(AE366,AG366,AI366,AK366,AM366,AO366)</f>
        <v>2.8214285714285716</v>
      </c>
      <c r="E366" s="22">
        <f>SUM(AD366,AF366,AH366,AJ366,AL366,AN366)</f>
        <v>21</v>
      </c>
      <c r="F366" s="24"/>
      <c r="G366" s="25"/>
      <c r="H366" s="73"/>
      <c r="I366" s="25"/>
      <c r="J366" s="24"/>
      <c r="K366" s="25"/>
      <c r="AD366" s="4">
        <v>21</v>
      </c>
      <c r="AE366" s="5">
        <v>2.8214285714285716</v>
      </c>
    </row>
    <row r="367" spans="1:33" ht="15" customHeight="1">
      <c r="A367" s="41">
        <v>19</v>
      </c>
      <c r="B367" s="40" t="s">
        <v>299</v>
      </c>
      <c r="C367" s="40"/>
      <c r="D367" s="21">
        <f>AVERAGE(U367,W367,Y367,AA367,AC367,AE367,AG367,AI367,AK367,AM367,AO367)</f>
        <v>4.333333333333333</v>
      </c>
      <c r="E367" s="22">
        <f>SUM(T367,V367,X367,Z367,AB367,AD367,AF367,AH367,AJ367,AL367,AN367)</f>
        <v>18</v>
      </c>
      <c r="F367" s="24"/>
      <c r="G367" s="25"/>
      <c r="H367" s="73"/>
      <c r="I367" s="25"/>
      <c r="J367" s="24"/>
      <c r="K367" s="25"/>
      <c r="T367" s="66">
        <v>18</v>
      </c>
      <c r="U367" s="5">
        <v>4.333333333333333</v>
      </c>
    </row>
    <row r="368" spans="1:33" ht="15" customHeight="1">
      <c r="A368" s="41">
        <v>20</v>
      </c>
      <c r="B368" s="40" t="s">
        <v>175</v>
      </c>
      <c r="C368" s="40"/>
      <c r="D368" s="21">
        <f>AVERAGE(K368,S368,U368,W368,Y368,AA368,AC368,AE368,AG368,AI368,AK368,AM368,AO368)</f>
        <v>3.484375</v>
      </c>
      <c r="E368" s="22">
        <f>SUM(J368,R368,T368,V368,X368,Z368,AB368,AD368,AF368,AH368,AJ368,AL368,AN368)</f>
        <v>15</v>
      </c>
      <c r="F368" s="24"/>
      <c r="G368" s="25"/>
      <c r="H368" s="73"/>
      <c r="I368" s="25"/>
      <c r="J368" s="24">
        <v>15</v>
      </c>
      <c r="K368" s="25">
        <v>3.484375</v>
      </c>
    </row>
    <row r="369" spans="1:41" ht="15" customHeight="1">
      <c r="A369" s="41">
        <v>21</v>
      </c>
      <c r="B369" s="40" t="s">
        <v>300</v>
      </c>
      <c r="C369" s="40"/>
      <c r="D369" s="21">
        <f>AVERAGE(U369,W369,Y369,AA369,AC369,AE369,AG369,AI369,AK369,AM369,AO369)</f>
        <v>2.8666666666666667</v>
      </c>
      <c r="E369" s="22">
        <f>SUM(T369,V369,X369,Z369,AB369,AD369,AF369,AH369,AJ369,AL369,AN369)</f>
        <v>15</v>
      </c>
      <c r="F369" s="24"/>
      <c r="G369" s="25"/>
      <c r="H369" s="73"/>
      <c r="I369" s="25"/>
      <c r="J369" s="24"/>
      <c r="K369" s="25"/>
      <c r="T369" s="66">
        <v>15</v>
      </c>
      <c r="U369" s="5">
        <v>2.8666666666666667</v>
      </c>
    </row>
    <row r="370" spans="1:41" ht="15" customHeight="1">
      <c r="A370" s="41">
        <v>22</v>
      </c>
      <c r="B370" s="40" t="s">
        <v>192</v>
      </c>
      <c r="C370" s="40"/>
      <c r="D370" s="21">
        <f>AVERAGE(M370,S370,U370,W370,Y370,AA370,AC370,AE370,AG370,AI370,AK370,AM370,AO370)</f>
        <v>2.8333333333333335</v>
      </c>
      <c r="E370" s="22">
        <f>SUM(L370,R370,T370,V370,X370,Z370,AB370,AD370,AF370,AH370,AJ370,AL370,AN370)</f>
        <v>15</v>
      </c>
      <c r="F370" s="24"/>
      <c r="G370" s="25"/>
      <c r="H370" s="73"/>
      <c r="I370" s="25"/>
      <c r="J370" s="24"/>
      <c r="K370" s="25"/>
      <c r="L370" s="66">
        <v>15</v>
      </c>
      <c r="M370" s="5">
        <v>2.8333333333333335</v>
      </c>
    </row>
    <row r="371" spans="1:41" ht="15" customHeight="1">
      <c r="A371" s="41">
        <v>23</v>
      </c>
      <c r="B371" s="40" t="s">
        <v>285</v>
      </c>
      <c r="C371" s="40"/>
      <c r="D371" s="21">
        <f>AVERAGE(Q371,S371,U371,W371,Y371,AA371,AC371,AE371,AG371,AI371,AK371,AM371,AO371)</f>
        <v>3.2166666666666668</v>
      </c>
      <c r="E371" s="22">
        <f>SUM(P371,R371,T371,V371,X371,Z371,AB371,AD371,AF371,AH371,AJ371,AL371,AN371)</f>
        <v>12</v>
      </c>
      <c r="F371" s="24"/>
      <c r="G371" s="25"/>
      <c r="H371" s="73"/>
      <c r="I371" s="25"/>
      <c r="J371" s="24"/>
      <c r="K371" s="25"/>
      <c r="P371" s="66">
        <v>12</v>
      </c>
      <c r="Q371" s="5">
        <v>3.2166666666666668</v>
      </c>
    </row>
    <row r="372" spans="1:41" ht="15" customHeight="1">
      <c r="A372" s="41">
        <v>24</v>
      </c>
      <c r="B372" s="40" t="s">
        <v>193</v>
      </c>
      <c r="C372" s="40"/>
      <c r="D372" s="21">
        <f>AVERAGE(M372,S372,U372,W372,Y372,AA372,AC372,AE372,AG372,AI372,AK372,AM372,AO372)</f>
        <v>2.6833333333333331</v>
      </c>
      <c r="E372" s="22">
        <f>SUM(L372,R372,T372,V372,X372,Z372,AB372,AD372,AF372,AH372,AJ372,AL372,AN372)</f>
        <v>12</v>
      </c>
      <c r="F372" s="24"/>
      <c r="G372" s="25"/>
      <c r="H372" s="73"/>
      <c r="I372" s="25"/>
      <c r="J372" s="24"/>
      <c r="K372" s="25"/>
      <c r="L372" s="66">
        <v>12</v>
      </c>
      <c r="M372" s="5">
        <v>2.6833333333333331</v>
      </c>
    </row>
    <row r="373" spans="1:41" ht="15" customHeight="1">
      <c r="A373" s="41">
        <v>25</v>
      </c>
      <c r="B373" s="40" t="s">
        <v>360</v>
      </c>
      <c r="C373" s="40"/>
      <c r="D373" s="21">
        <f>AVERAGE(AC373,AE373,AG373,AI373,AK373,AM373,AO373)</f>
        <v>2.870967741935484</v>
      </c>
      <c r="E373" s="22">
        <f>SUM(AB373,AD373,AF373,AH373,AJ373,AL373,AN373)</f>
        <v>9</v>
      </c>
      <c r="F373" s="24"/>
      <c r="G373" s="25"/>
      <c r="H373" s="73"/>
      <c r="I373" s="25"/>
      <c r="J373" s="24"/>
      <c r="K373" s="25"/>
      <c r="AB373" s="66">
        <v>9</v>
      </c>
      <c r="AC373" s="5">
        <v>2.870967741935484</v>
      </c>
    </row>
    <row r="374" spans="1:41" ht="15" customHeight="1">
      <c r="A374" s="41">
        <v>26</v>
      </c>
      <c r="B374" s="40" t="s">
        <v>301</v>
      </c>
      <c r="C374" s="40"/>
      <c r="D374" s="21">
        <f>AVERAGE(U374,W374,Y374,AA374,AC374,AE374,AG374,AI374,AK374,AM374,AO374)</f>
        <v>1.3833333333333333</v>
      </c>
      <c r="E374" s="22">
        <f>SUM(T374,V374,X374,Z374,AB374,AD374,AF374,AH374,AJ374,AL374,AN374)</f>
        <v>9</v>
      </c>
      <c r="F374" s="24"/>
      <c r="G374" s="25"/>
      <c r="H374" s="73"/>
      <c r="I374" s="25"/>
      <c r="J374" s="24"/>
      <c r="K374" s="25"/>
      <c r="T374" s="66">
        <v>9</v>
      </c>
      <c r="U374" s="5">
        <v>1.3833333333333333</v>
      </c>
    </row>
    <row r="375" spans="1:41" ht="15" customHeight="1">
      <c r="A375" s="41">
        <v>27</v>
      </c>
      <c r="B375" s="40" t="s">
        <v>361</v>
      </c>
      <c r="C375" s="40"/>
      <c r="D375" s="21">
        <f>AVERAGE(AC375,AE375,AG375,AI375,AK375,AM375,AO375)</f>
        <v>1.0161290322580645</v>
      </c>
      <c r="E375" s="22">
        <f>SUM(AB375,AD375,AF375,AH375,AJ375,AL375,AN375)</f>
        <v>6</v>
      </c>
      <c r="F375" s="24"/>
      <c r="G375" s="25"/>
      <c r="H375" s="73"/>
      <c r="I375" s="25"/>
      <c r="J375" s="24"/>
      <c r="K375" s="25"/>
      <c r="AB375" s="66">
        <v>6</v>
      </c>
      <c r="AC375" s="5">
        <v>1.0161290322580645</v>
      </c>
    </row>
    <row r="376" spans="1:41" ht="15" customHeight="1">
      <c r="A376" s="41"/>
      <c r="B376" s="40"/>
      <c r="C376" s="40"/>
      <c r="D376" s="21">
        <f t="shared" ref="D376" si="30">AVERAGE(G376,I376,K376,M376,O376,Q376,S376,U376,W376,Y376,AA376,AC376,AE376,AG376,AI376,AK376,AM376,AO376)</f>
        <v>0</v>
      </c>
      <c r="E376" s="22">
        <f t="shared" ref="E376" si="31">SUM(F376,H376,J376,L376,N376,P376,R376,T376,V376,X376,Z376,AB376,AD376,AF376,AH376,AJ376,AL376,AN376)</f>
        <v>0</v>
      </c>
      <c r="F376" s="24"/>
      <c r="G376" s="25">
        <v>0</v>
      </c>
      <c r="H376" s="73"/>
      <c r="I376" s="25"/>
      <c r="J376" s="24"/>
      <c r="K376" s="25"/>
    </row>
    <row r="377" spans="1:41" s="7" customFormat="1" ht="15" customHeight="1" thickBot="1">
      <c r="A377" s="46"/>
      <c r="B377" s="47"/>
      <c r="C377" s="47"/>
      <c r="D377" s="28"/>
      <c r="E377" s="29"/>
      <c r="F377" s="31"/>
      <c r="G377" s="32"/>
      <c r="H377" s="74"/>
      <c r="I377" s="32"/>
      <c r="J377" s="31"/>
      <c r="K377" s="32"/>
      <c r="L377" s="68"/>
      <c r="M377" s="10"/>
      <c r="N377" s="9"/>
      <c r="O377" s="10"/>
      <c r="P377" s="68"/>
      <c r="Q377" s="10"/>
      <c r="R377" s="9"/>
      <c r="S377" s="10"/>
      <c r="T377" s="68"/>
      <c r="U377" s="10"/>
      <c r="V377" s="9"/>
      <c r="W377" s="10"/>
      <c r="X377" s="68"/>
      <c r="Y377" s="10"/>
      <c r="Z377" s="9"/>
      <c r="AA377" s="10"/>
      <c r="AB377" s="68"/>
      <c r="AC377" s="10"/>
      <c r="AD377" s="9"/>
      <c r="AE377" s="10"/>
      <c r="AF377" s="68"/>
      <c r="AG377" s="10"/>
      <c r="AH377" s="9"/>
      <c r="AI377" s="10"/>
      <c r="AJ377" s="68"/>
      <c r="AK377" s="10"/>
      <c r="AL377" s="9"/>
      <c r="AM377" s="10"/>
      <c r="AN377" s="68"/>
      <c r="AO377" s="83"/>
    </row>
    <row r="378" spans="1:41" s="18" customFormat="1" ht="15" customHeight="1" thickTop="1">
      <c r="A378" s="14" t="s">
        <v>60</v>
      </c>
      <c r="B378" s="55"/>
      <c r="C378" s="55"/>
      <c r="D378" s="13" t="s">
        <v>14</v>
      </c>
      <c r="E378" s="11" t="s">
        <v>1</v>
      </c>
      <c r="F378" s="14"/>
      <c r="G378" s="15"/>
      <c r="H378" s="14"/>
      <c r="I378" s="15"/>
      <c r="J378" s="14"/>
      <c r="K378" s="15"/>
      <c r="L378" s="16"/>
      <c r="M378" s="17"/>
      <c r="N378" s="16"/>
      <c r="O378" s="17"/>
      <c r="P378" s="16"/>
      <c r="Q378" s="17"/>
      <c r="R378" s="16"/>
      <c r="S378" s="17"/>
      <c r="T378" s="16"/>
      <c r="U378" s="17"/>
      <c r="V378" s="16"/>
      <c r="W378" s="17"/>
      <c r="X378" s="16"/>
      <c r="Y378" s="17"/>
      <c r="Z378" s="16"/>
      <c r="AA378" s="17"/>
      <c r="AB378" s="16"/>
      <c r="AC378" s="17"/>
      <c r="AD378" s="16"/>
      <c r="AE378" s="17"/>
      <c r="AF378" s="16"/>
      <c r="AG378" s="17"/>
      <c r="AH378" s="16"/>
      <c r="AI378" s="17"/>
      <c r="AJ378" s="16"/>
      <c r="AK378" s="17"/>
      <c r="AL378" s="16"/>
      <c r="AM378" s="17"/>
      <c r="AN378" s="16"/>
      <c r="AO378" s="84"/>
    </row>
    <row r="379" spans="1:41" ht="15" customHeight="1">
      <c r="A379" s="1">
        <v>1</v>
      </c>
      <c r="B379" s="40" t="s">
        <v>176</v>
      </c>
      <c r="D379" s="21">
        <f>AVERAGE(K379,M379,O379,AE379,AG379)</f>
        <v>6.4000086405529952</v>
      </c>
      <c r="E379" s="22">
        <f>SUM(J379,L379,N379,AD379,AF379)</f>
        <v>150</v>
      </c>
      <c r="J379" s="4">
        <v>30</v>
      </c>
      <c r="K379" s="5">
        <v>5.859375</v>
      </c>
      <c r="L379" s="66">
        <v>30</v>
      </c>
      <c r="M379" s="5">
        <v>6</v>
      </c>
      <c r="N379" s="4">
        <v>30</v>
      </c>
      <c r="O379" s="5">
        <v>7.128571428571429</v>
      </c>
      <c r="AD379" s="4">
        <v>30</v>
      </c>
      <c r="AE379" s="5">
        <v>6.625</v>
      </c>
      <c r="AF379" s="66">
        <v>30</v>
      </c>
      <c r="AG379" s="5">
        <v>6.387096774193548</v>
      </c>
    </row>
    <row r="380" spans="1:41" ht="15" customHeight="1">
      <c r="A380" s="1">
        <v>2</v>
      </c>
      <c r="B380" s="40" t="s">
        <v>75</v>
      </c>
      <c r="D380" s="21">
        <f>AVERAGE(G380,O380,Q380,S380,W380)</f>
        <v>6.0502261904761907</v>
      </c>
      <c r="E380" s="22">
        <f>SUM(F380,N380,P380,R380,V380)</f>
        <v>138</v>
      </c>
      <c r="F380" s="4">
        <v>27</v>
      </c>
      <c r="G380" s="5">
        <v>6.18</v>
      </c>
      <c r="J380" s="4">
        <v>24</v>
      </c>
      <c r="K380" s="5">
        <v>4.921875</v>
      </c>
      <c r="N380" s="4">
        <v>27</v>
      </c>
      <c r="O380" s="5">
        <v>6.6714285714285717</v>
      </c>
      <c r="P380" s="66">
        <v>27</v>
      </c>
      <c r="Q380" s="5">
        <v>5.7166666666666668</v>
      </c>
      <c r="R380" s="4">
        <v>27</v>
      </c>
      <c r="S380" s="5">
        <v>5.21875</v>
      </c>
      <c r="T380" s="66">
        <v>15</v>
      </c>
      <c r="U380" s="5">
        <v>2.3666666666666667</v>
      </c>
      <c r="V380" s="4">
        <v>30</v>
      </c>
      <c r="W380" s="5">
        <v>6.4642857142857144</v>
      </c>
      <c r="AB380" s="66">
        <v>27</v>
      </c>
      <c r="AC380" s="5">
        <v>4.790322580645161</v>
      </c>
      <c r="AD380" s="4">
        <v>24</v>
      </c>
      <c r="AE380" s="5">
        <v>5.7678571428571432</v>
      </c>
    </row>
    <row r="381" spans="1:41" ht="15" customHeight="1">
      <c r="A381" s="1">
        <v>3</v>
      </c>
      <c r="B381" s="40" t="s">
        <v>47</v>
      </c>
      <c r="D381" s="21">
        <f>AVERAGE(G381,I381,O381,U381,AA381)</f>
        <v>6.0370952380952376</v>
      </c>
      <c r="E381" s="22">
        <f>SUM(F381,H381,N381,T381,Z381)</f>
        <v>138</v>
      </c>
      <c r="F381" s="4">
        <v>30</v>
      </c>
      <c r="G381" s="5">
        <v>7.17</v>
      </c>
      <c r="H381" s="66">
        <v>30</v>
      </c>
      <c r="I381" s="5">
        <v>6.2</v>
      </c>
      <c r="J381" s="4">
        <v>21</v>
      </c>
      <c r="K381" s="5">
        <v>4.515625</v>
      </c>
      <c r="N381" s="4">
        <v>24</v>
      </c>
      <c r="O381" s="5">
        <v>6.5857142857142854</v>
      </c>
      <c r="P381" s="66">
        <v>21</v>
      </c>
      <c r="Q381" s="5">
        <v>4.8499999999999996</v>
      </c>
      <c r="R381" s="4">
        <v>24</v>
      </c>
      <c r="S381" s="5">
        <v>4.53125</v>
      </c>
      <c r="T381" s="66">
        <v>27</v>
      </c>
      <c r="U381" s="5">
        <v>5.5333333333333332</v>
      </c>
      <c r="V381" s="4">
        <v>15</v>
      </c>
      <c r="W381" s="5">
        <v>4.6785714285714288</v>
      </c>
      <c r="X381" s="66">
        <v>24</v>
      </c>
      <c r="Y381" s="5">
        <v>5.4464285714285712</v>
      </c>
      <c r="Z381" s="4">
        <v>27</v>
      </c>
      <c r="AA381" s="5">
        <v>4.6964285714285712</v>
      </c>
      <c r="AB381" s="66">
        <v>24</v>
      </c>
      <c r="AC381" s="5">
        <v>4.129032258064516</v>
      </c>
      <c r="AD381" s="4">
        <v>21</v>
      </c>
      <c r="AE381" s="5">
        <v>4.0535714285714288</v>
      </c>
    </row>
    <row r="382" spans="1:41" ht="15" customHeight="1">
      <c r="A382" s="1">
        <v>4</v>
      </c>
      <c r="B382" s="40" t="s">
        <v>177</v>
      </c>
      <c r="D382" s="21">
        <f>AVERAGE(K382,M382,Q382,S382,AC382)</f>
        <v>5.3566129032258063</v>
      </c>
      <c r="E382" s="22">
        <f>SUM(J382,L382,P382,R382,AB382)</f>
        <v>132</v>
      </c>
      <c r="J382" s="4">
        <v>27</v>
      </c>
      <c r="K382" s="5">
        <v>5.3125</v>
      </c>
      <c r="L382" s="66">
        <v>21</v>
      </c>
      <c r="M382" s="5">
        <v>4.9666666666666668</v>
      </c>
      <c r="P382" s="66">
        <v>24</v>
      </c>
      <c r="Q382" s="5">
        <v>5.1833333333333336</v>
      </c>
      <c r="R382" s="4">
        <v>30</v>
      </c>
      <c r="S382" s="5">
        <v>6.0625</v>
      </c>
      <c r="AB382" s="66">
        <v>30</v>
      </c>
      <c r="AC382" s="5">
        <v>5.258064516129032</v>
      </c>
    </row>
    <row r="383" spans="1:41" ht="15" customHeight="1">
      <c r="A383" s="1">
        <v>5</v>
      </c>
      <c r="B383" s="40" t="s">
        <v>218</v>
      </c>
      <c r="D383" s="21">
        <f>AVERAGE(M383,Q383,U383,AE383,AG383,AI383,AK383,AM383,AO383)</f>
        <v>5.8440476190476192</v>
      </c>
      <c r="E383" s="22">
        <f>SUM(L383,P383,T383,AD383,AF383,AH383,AJ383,AL383,AN383)</f>
        <v>114</v>
      </c>
      <c r="L383" s="66">
        <v>27</v>
      </c>
      <c r="M383" s="5">
        <v>5.6333333333333337</v>
      </c>
      <c r="P383" s="66">
        <v>30</v>
      </c>
      <c r="Q383" s="5">
        <v>5.9833333333333334</v>
      </c>
      <c r="T383" s="66">
        <v>30</v>
      </c>
      <c r="U383" s="5">
        <v>5.8666666666666663</v>
      </c>
      <c r="AD383" s="4">
        <v>27</v>
      </c>
      <c r="AE383" s="5">
        <v>5.8928571428571432</v>
      </c>
    </row>
    <row r="384" spans="1:41" ht="15" customHeight="1">
      <c r="A384" s="1">
        <v>6</v>
      </c>
      <c r="B384" s="40" t="s">
        <v>240</v>
      </c>
      <c r="D384" s="21">
        <f>AVERAGE(O384,Q384,S384,U384,W384,Y384,AA384,AC384,AE384,AG384,AI384,AK384,AM384,AO384)</f>
        <v>4.5931175595238098</v>
      </c>
      <c r="E384" s="22">
        <f>SUM(N384,P384,R384,T384,V384,X384,Z384,AB384,AD384,AF384,AH384,AJ384,AL384,AN384)</f>
        <v>78</v>
      </c>
      <c r="N384" s="4">
        <v>18</v>
      </c>
      <c r="O384" s="5">
        <v>5.9714285714285715</v>
      </c>
      <c r="P384" s="66">
        <v>18</v>
      </c>
      <c r="Q384" s="5">
        <v>4.1500000000000004</v>
      </c>
      <c r="R384" s="4">
        <v>18</v>
      </c>
      <c r="S384" s="5">
        <v>3.484375</v>
      </c>
      <c r="T384" s="66">
        <v>24</v>
      </c>
      <c r="U384" s="5">
        <v>4.7666666666666666</v>
      </c>
    </row>
    <row r="385" spans="1:31" ht="15" customHeight="1">
      <c r="A385" s="1">
        <v>7</v>
      </c>
      <c r="B385" s="40" t="s">
        <v>178</v>
      </c>
      <c r="D385" s="21">
        <f>AVERAGE(K385,Q385,U385,W385,Y385,AA385,AC385,AE385,AG385,AI385,AK385,AM385,AO385)</f>
        <v>4.2274305555555562</v>
      </c>
      <c r="E385" s="22">
        <f>SUM(J385,P385,T385,V385,X385,Z385,AB385,AD385,AF385,AH385,AJ385,AL385,AN385)</f>
        <v>54</v>
      </c>
      <c r="J385" s="4">
        <v>18</v>
      </c>
      <c r="K385" s="5">
        <v>4.265625</v>
      </c>
      <c r="P385" s="66">
        <v>15</v>
      </c>
      <c r="Q385" s="5">
        <v>3.9666666666666668</v>
      </c>
      <c r="T385" s="66">
        <v>21</v>
      </c>
      <c r="U385" s="5">
        <v>4.45</v>
      </c>
    </row>
    <row r="386" spans="1:31" ht="15" customHeight="1">
      <c r="A386" s="1">
        <v>8</v>
      </c>
      <c r="B386" s="40" t="s">
        <v>293</v>
      </c>
      <c r="D386" s="21">
        <f>AVERAGE(S386,Y386,AC386,AE386,AG386,AI386,AK386,AM386,AO386)</f>
        <v>4.0092405913978491</v>
      </c>
      <c r="E386" s="22">
        <f>SUM(R386,X386,AB386,AD386,AF386,AH386,AJ386,AL386,AN386)</f>
        <v>54</v>
      </c>
      <c r="R386" s="4">
        <v>15</v>
      </c>
      <c r="S386" s="5">
        <v>3.140625</v>
      </c>
      <c r="X386" s="66">
        <v>18</v>
      </c>
      <c r="Y386" s="5">
        <v>5</v>
      </c>
      <c r="AB386" s="66">
        <v>21</v>
      </c>
      <c r="AC386" s="5">
        <v>3.8870967741935485</v>
      </c>
    </row>
    <row r="387" spans="1:31" ht="15" customHeight="1">
      <c r="A387" s="1">
        <v>9</v>
      </c>
      <c r="B387" s="40" t="s">
        <v>239</v>
      </c>
      <c r="D387" s="21">
        <f>AVERAGE(O387,Y387,AA387,AC387,AE387,AG387,AI387,AK387,AM387,AO387)</f>
        <v>6.4553571428571423</v>
      </c>
      <c r="E387" s="22">
        <f>SUM(N387,X387,Z387,AB387,AD387,AF387,AH387,AJ387,AL387,AN387)</f>
        <v>51</v>
      </c>
      <c r="N387" s="4">
        <v>21</v>
      </c>
      <c r="O387" s="5">
        <v>6.5</v>
      </c>
      <c r="X387" s="66">
        <v>30</v>
      </c>
      <c r="Y387" s="5">
        <v>6.4107142857142856</v>
      </c>
    </row>
    <row r="388" spans="1:31" ht="15" customHeight="1">
      <c r="A388" s="1">
        <v>10</v>
      </c>
      <c r="B388" s="40" t="s">
        <v>244</v>
      </c>
      <c r="D388" s="21">
        <f>AVERAGE(O388,S388,Y388,AA388,AC388,AE388,AG388,AI388,AK388,AM388,AO388)</f>
        <v>4.493005952380952</v>
      </c>
      <c r="E388" s="22">
        <f>SUM(N388,R388,X388,Z388,AB388,AD388,AF388,AH388,AJ388,AL388,AN388)</f>
        <v>48</v>
      </c>
      <c r="N388" s="4">
        <v>6</v>
      </c>
      <c r="O388" s="5">
        <v>3.9142857142857141</v>
      </c>
      <c r="R388" s="4">
        <v>21</v>
      </c>
      <c r="S388" s="5">
        <v>4.421875</v>
      </c>
      <c r="X388" s="66">
        <v>21</v>
      </c>
      <c r="Y388" s="5">
        <v>5.1428571428571432</v>
      </c>
    </row>
    <row r="389" spans="1:31" ht="15" customHeight="1">
      <c r="A389" s="1">
        <v>11</v>
      </c>
      <c r="B389" s="40" t="s">
        <v>179</v>
      </c>
      <c r="D389" s="21">
        <f>AVERAGE(K389,U389,AC389,AE389,AG389,AI389,AK389,AM389,AO389)</f>
        <v>2.0930107526881723</v>
      </c>
      <c r="E389" s="22">
        <f>SUM(J389,T389,AB389,AD389,AF389,AH389,AJ389,AL389,AN389)</f>
        <v>45</v>
      </c>
      <c r="J389" s="4">
        <v>15</v>
      </c>
      <c r="K389" s="5">
        <v>1.75</v>
      </c>
      <c r="T389" s="66">
        <v>18</v>
      </c>
      <c r="U389" s="5">
        <v>2.4</v>
      </c>
      <c r="AB389" s="66">
        <v>12</v>
      </c>
      <c r="AC389" s="5">
        <v>2.129032258064516</v>
      </c>
    </row>
    <row r="390" spans="1:31" ht="15" customHeight="1">
      <c r="A390" s="1">
        <v>12</v>
      </c>
      <c r="B390" s="40" t="s">
        <v>241</v>
      </c>
      <c r="D390" s="21">
        <f>AVERAGE(O390,Y390,AA390,AC390,AE390,AG390,AI390,AK390,AM390,AO390)</f>
        <v>5.5321428571428566</v>
      </c>
      <c r="E390" s="22">
        <f>SUM(N390,X390,Z390,AB390,AD390,AF390,AH390,AJ390,AL390,AN390)</f>
        <v>42</v>
      </c>
      <c r="N390" s="4">
        <v>15</v>
      </c>
      <c r="O390" s="5">
        <v>5.2428571428571429</v>
      </c>
      <c r="X390" s="66">
        <v>27</v>
      </c>
      <c r="Y390" s="5">
        <v>5.8214285714285712</v>
      </c>
    </row>
    <row r="391" spans="1:31" ht="15" customHeight="1">
      <c r="A391" s="1">
        <v>13</v>
      </c>
      <c r="B391" s="40" t="s">
        <v>245</v>
      </c>
      <c r="D391" s="21">
        <f>AVERAGE(O391,Q391,S391,Y391,AA391,AC391,AE391,AG391,AI391,AK391,AM391,AO391)</f>
        <v>2.9580357142857143</v>
      </c>
      <c r="E391" s="22">
        <f>SUM(N391,P391,R391,X391,Z391,AB391,AD391,AF391,AH391,AJ391,AL391,AN391)</f>
        <v>39</v>
      </c>
      <c r="N391" s="4">
        <v>3</v>
      </c>
      <c r="O391" s="5">
        <v>2.8142857142857145</v>
      </c>
      <c r="P391" s="66">
        <v>9</v>
      </c>
      <c r="Q391" s="5">
        <v>2.75</v>
      </c>
      <c r="R391" s="4">
        <v>12</v>
      </c>
      <c r="S391" s="5">
        <v>3.125</v>
      </c>
      <c r="X391" s="66">
        <v>15</v>
      </c>
      <c r="Y391" s="5">
        <v>3.1428571428571428</v>
      </c>
    </row>
    <row r="392" spans="1:31" ht="15" customHeight="1">
      <c r="A392" s="1">
        <v>14</v>
      </c>
      <c r="B392" s="40" t="s">
        <v>374</v>
      </c>
      <c r="D392" s="21">
        <f>AVERAGE(AC392,AE392,AG392,AI392,AK392,AM392,AO392)</f>
        <v>3.467741935483871</v>
      </c>
      <c r="E392" s="22">
        <f>SUM(AB392,AD392,AF392,AH392,AJ392,AL392,AN392)</f>
        <v>33</v>
      </c>
      <c r="AB392" s="66">
        <v>15</v>
      </c>
      <c r="AC392" s="5">
        <v>3.435483870967742</v>
      </c>
      <c r="AD392" s="4">
        <v>18</v>
      </c>
      <c r="AE392" s="5">
        <v>3.5</v>
      </c>
    </row>
    <row r="393" spans="1:31" ht="15" customHeight="1">
      <c r="A393" s="1">
        <v>15</v>
      </c>
      <c r="B393" s="40" t="s">
        <v>354</v>
      </c>
      <c r="D393" s="21">
        <f>AVERAGE(AA393,AC393,AE393,AG393,AI393,AK393,AM393,AO393)</f>
        <v>7.1607142857142856</v>
      </c>
      <c r="E393" s="22">
        <f>SUM(Z393,AB393,AD393,AF393,AH393,AJ393,AL393,AN393)</f>
        <v>30</v>
      </c>
      <c r="Z393" s="4">
        <v>30</v>
      </c>
      <c r="AA393" s="5">
        <v>7.1607142857142856</v>
      </c>
    </row>
    <row r="394" spans="1:31" ht="15" customHeight="1">
      <c r="A394" s="1">
        <v>16</v>
      </c>
      <c r="B394" s="40" t="s">
        <v>334</v>
      </c>
      <c r="D394" s="21">
        <f>AVERAGE(W394,Y394,AA394,AC394,AE394,AG394,AI394,AK394,AM394,AO394)</f>
        <v>6.1607142857142856</v>
      </c>
      <c r="E394" s="22">
        <f>SUM(V394,X394,Z394,AB394,AD394,AF394,AH394,AJ394,AL394,AN394)</f>
        <v>27</v>
      </c>
      <c r="V394" s="4">
        <v>27</v>
      </c>
      <c r="W394" s="5">
        <v>6.1607142857142856</v>
      </c>
    </row>
    <row r="395" spans="1:31" ht="15" customHeight="1">
      <c r="A395" s="1">
        <v>17</v>
      </c>
      <c r="B395" s="40" t="s">
        <v>124</v>
      </c>
      <c r="D395" s="21">
        <f>AVERAGE(I395,S395,U395,W395,Y395,AA395,AC395,AE395,AG395,AI395,AK395,AM395,AO395)</f>
        <v>2.5499999999999998</v>
      </c>
      <c r="E395" s="22">
        <f>SUM(H395,R395,T395,V395,X395,Z395,AB395,AD395,AF395,AH395,AJ395,AL395,AN395)</f>
        <v>27</v>
      </c>
      <c r="H395" s="66">
        <v>27</v>
      </c>
      <c r="I395" s="5">
        <v>2.5499999999999998</v>
      </c>
    </row>
    <row r="396" spans="1:31" ht="15" customHeight="1">
      <c r="A396" s="1">
        <v>18</v>
      </c>
      <c r="B396" s="40" t="s">
        <v>335</v>
      </c>
      <c r="D396" s="21">
        <f>AVERAGE(W396,Y396,AA396,AC396,AE396,AG396,AI396,AK396,AM396,AO396)</f>
        <v>5.5535714285714288</v>
      </c>
      <c r="E396" s="22">
        <f>SUM(V396,X396,Z396,AB396,AD396,AF396,AH396,AJ396,AL396,AN396)</f>
        <v>24</v>
      </c>
      <c r="V396" s="4">
        <v>24</v>
      </c>
      <c r="W396" s="5">
        <v>5.5535714285714288</v>
      </c>
    </row>
    <row r="397" spans="1:31" ht="15" customHeight="1">
      <c r="A397" s="1">
        <v>19</v>
      </c>
      <c r="B397" s="40" t="s">
        <v>219</v>
      </c>
      <c r="D397" s="21">
        <f>AVERAGE(M397,S397,U397,W397,Y397,AA397,AC397,AE397,AG397,AI397,AK397,AM397,AO397)</f>
        <v>5.4</v>
      </c>
      <c r="E397" s="22">
        <f>SUM(L397,R397,T397,V397,X397,Z397,AB397,AD397,AF397,AH397,AJ397,AL397,AN397)</f>
        <v>24</v>
      </c>
      <c r="L397" s="66">
        <v>24</v>
      </c>
      <c r="M397" s="5">
        <v>5.4</v>
      </c>
    </row>
    <row r="398" spans="1:31" ht="15" customHeight="1">
      <c r="A398" s="1">
        <v>20</v>
      </c>
      <c r="B398" s="40" t="s">
        <v>336</v>
      </c>
      <c r="D398" s="21">
        <f>AVERAGE(W398,Y398,AA398,AC398,AE398,AG398,AI398,AK398,AM398,AO398)</f>
        <v>5.2142857142857144</v>
      </c>
      <c r="E398" s="22">
        <f>SUM(V398,X398,Z398,AB398,AD398,AF398,AH398,AJ398,AL398,AN398)</f>
        <v>21</v>
      </c>
      <c r="V398" s="4">
        <v>21</v>
      </c>
      <c r="W398" s="5">
        <v>5.2142857142857144</v>
      </c>
    </row>
    <row r="399" spans="1:31" ht="15" customHeight="1">
      <c r="A399" s="1">
        <v>21</v>
      </c>
      <c r="B399" s="40" t="s">
        <v>337</v>
      </c>
      <c r="D399" s="21">
        <f>AVERAGE(W399,Y399,AA399,AC399,AE399,AG399,AI399,AK399,AM399,AO399)</f>
        <v>5.125</v>
      </c>
      <c r="E399" s="22">
        <f>SUM(V399,X399,Z399,AB399,AD399,AF399,AH399,AJ399,AL399,AN399)</f>
        <v>18</v>
      </c>
      <c r="V399" s="4">
        <v>18</v>
      </c>
      <c r="W399" s="5">
        <v>5.125</v>
      </c>
    </row>
    <row r="400" spans="1:31" ht="15" customHeight="1">
      <c r="A400" s="1">
        <v>22</v>
      </c>
      <c r="B400" s="40" t="s">
        <v>220</v>
      </c>
      <c r="D400" s="21">
        <f>AVERAGE(M400,S400,U400,W400,Y400,AA400,AC400,AE400,AG400,AI400,AK400,AM400,AO400)</f>
        <v>3.7166666666666668</v>
      </c>
      <c r="E400" s="22">
        <f>SUM(L400,R400,T400,V400,X400,Z400,AB400,AD400,AF400,AH400,AJ400,AL400,AN400)</f>
        <v>18</v>
      </c>
      <c r="L400" s="66">
        <v>18</v>
      </c>
      <c r="M400" s="5">
        <v>3.7166666666666668</v>
      </c>
    </row>
    <row r="401" spans="1:29" ht="15" customHeight="1">
      <c r="A401" s="1">
        <v>23</v>
      </c>
      <c r="B401" s="40" t="s">
        <v>373</v>
      </c>
      <c r="D401" s="21">
        <f>AVERAGE(AC401,AE401,AG401,AI401,AK401,AM401,AO401)</f>
        <v>3.5</v>
      </c>
      <c r="E401" s="22">
        <f>SUM(AB401,AD401,AF401,AH401,AJ401,AL401,AN401)</f>
        <v>18</v>
      </c>
      <c r="AB401" s="66">
        <v>18</v>
      </c>
      <c r="AC401" s="5">
        <v>3.5</v>
      </c>
    </row>
    <row r="402" spans="1:29" ht="15" customHeight="1">
      <c r="A402" s="1">
        <v>24</v>
      </c>
      <c r="B402" s="40" t="s">
        <v>221</v>
      </c>
      <c r="D402" s="21">
        <f>AVERAGE(M402,S402,U402,W402,Y402,AA402,AC402,AE402,AG402,AI402,AK402,AM402,AO402)</f>
        <v>2.1666666666666665</v>
      </c>
      <c r="E402" s="22">
        <f>SUM(L402,R402,T402,V402,X402,Z402,AB402,AD402,AF402,AH402,AJ402,AL402,AN402)</f>
        <v>15</v>
      </c>
      <c r="L402" s="66">
        <v>15</v>
      </c>
      <c r="M402" s="5">
        <v>2.1666666666666665</v>
      </c>
    </row>
    <row r="403" spans="1:29" ht="15" customHeight="1">
      <c r="A403" s="1">
        <v>25</v>
      </c>
      <c r="B403" s="40" t="s">
        <v>242</v>
      </c>
      <c r="D403" s="21">
        <f>AVERAGE(O403,S403,U403,W403,Y403,AA403,AC403,AE403,AG403,AI403,AK403,AM403,AO403)</f>
        <v>4.9285714285714288</v>
      </c>
      <c r="E403" s="22">
        <f>SUM(N403,R403,T403,V403,X403,Z403,AB403,AD403,AF403,AH403,AJ403,AL403,AN403)</f>
        <v>12</v>
      </c>
      <c r="N403" s="4">
        <v>12</v>
      </c>
      <c r="O403" s="5">
        <v>4.9285714285714288</v>
      </c>
    </row>
    <row r="404" spans="1:29" ht="15" customHeight="1">
      <c r="A404" s="1">
        <v>26</v>
      </c>
      <c r="B404" s="40" t="s">
        <v>240</v>
      </c>
      <c r="D404" s="21">
        <f>AVERAGE(W404,Y404,AA404,AC404,AE404,AG404,AI404,AK404,AM404,AO404)</f>
        <v>4.5357142857142856</v>
      </c>
      <c r="E404" s="22">
        <f>SUM(V404,X404,Z404,AB404,AD404,AF404,AH404,AJ404,AL404,AN404)</f>
        <v>12</v>
      </c>
      <c r="V404" s="4">
        <v>12</v>
      </c>
      <c r="W404" s="5">
        <v>4.5357142857142856</v>
      </c>
    </row>
    <row r="405" spans="1:29" ht="15" customHeight="1">
      <c r="A405" s="1">
        <v>27</v>
      </c>
      <c r="B405" s="40" t="s">
        <v>286</v>
      </c>
      <c r="D405" s="21">
        <f>AVERAGE(Q405,S405,U405,W405,Y405,AA405,AC405,AE405,AG405,AI405,AK405,AM405,AO405)</f>
        <v>3.6166666666666667</v>
      </c>
      <c r="E405" s="22">
        <f>SUM(P405,R405,T405,V405,X405,Z405,AB405,AD405,AF405,AH405,AJ405,AL405,AN405)</f>
        <v>12</v>
      </c>
      <c r="P405" s="66">
        <v>12</v>
      </c>
      <c r="Q405" s="5">
        <v>3.6166666666666667</v>
      </c>
    </row>
    <row r="406" spans="1:29" ht="15" customHeight="1">
      <c r="A406" s="1">
        <v>28</v>
      </c>
      <c r="B406" s="40" t="s">
        <v>243</v>
      </c>
      <c r="D406" s="21">
        <f>AVERAGE(O406,S406,U406,W406,Y406,AA406,AC406,AE406,AG406,AI406,AK406,AM406,AO406)</f>
        <v>4.8857142857142861</v>
      </c>
      <c r="E406" s="22">
        <f>SUM(N406,R406,T406,V406,X406,Z406,AB406,AD406,AF406,AH406,AJ406,AL406,AN406)</f>
        <v>9</v>
      </c>
      <c r="N406" s="4">
        <v>9</v>
      </c>
      <c r="O406" s="5">
        <v>4.8857142857142861</v>
      </c>
    </row>
    <row r="407" spans="1:29" ht="15" customHeight="1">
      <c r="A407" s="1">
        <v>29</v>
      </c>
      <c r="B407" s="40" t="s">
        <v>338</v>
      </c>
      <c r="D407" s="21">
        <f>AVERAGE(W407,Y407,AA407,AC407,AE407,AG407,AI407,AK407,AM407,AO407)</f>
        <v>4.3035714285714288</v>
      </c>
      <c r="E407" s="22">
        <f>SUM(V407,X407,Z407,AB407,AD407,AF407,AH407,AJ407,AL407,AN407)</f>
        <v>9</v>
      </c>
      <c r="V407" s="4">
        <v>9</v>
      </c>
      <c r="W407" s="5">
        <v>4.3035714285714288</v>
      </c>
    </row>
    <row r="408" spans="1:29" ht="15" customHeight="1">
      <c r="A408" s="1">
        <v>30</v>
      </c>
      <c r="B408" s="40" t="s">
        <v>339</v>
      </c>
      <c r="D408" s="21">
        <f>AVERAGE(W408,Y408,AA408,AC408,AE408,AG408,AI408,AK408,AM408,AO408)</f>
        <v>4.1964285714285712</v>
      </c>
      <c r="E408" s="22">
        <f>SUM(V408,X408,Z408,AB408,AD408,AF408,AH408,AJ408,AL408,AN408)</f>
        <v>6</v>
      </c>
      <c r="V408" s="4">
        <v>6</v>
      </c>
      <c r="W408" s="5">
        <v>4.1964285714285712</v>
      </c>
    </row>
    <row r="409" spans="1:29" ht="15" customHeight="1">
      <c r="A409" s="1">
        <v>31</v>
      </c>
      <c r="B409" s="40" t="s">
        <v>287</v>
      </c>
      <c r="D409" s="21">
        <f>AVERAGE(Q409,S409,U409,W409,Y409,AA409,AC409,AE409,AG409,AI409,AK409,AM409,AO409)</f>
        <v>2.6833333333333331</v>
      </c>
      <c r="E409" s="22">
        <f>SUM(P409,R409,T409,V409,X409,Z409,AB409,AD409,AF409,AH409,AJ409,AL409,AN409)</f>
        <v>6</v>
      </c>
      <c r="P409" s="66">
        <v>6</v>
      </c>
      <c r="Q409" s="5">
        <v>2.6833333333333331</v>
      </c>
    </row>
    <row r="410" spans="1:29" ht="15" customHeight="1">
      <c r="B410" s="40"/>
      <c r="D410" s="21">
        <f t="shared" ref="D410" si="32">AVERAGE(G410,I410,K410,M410,O410,Q410,S410,U410,W410,Y410,AA410,AC410,AE410,AG410,AI410,AK410,AM410,AO410)</f>
        <v>0</v>
      </c>
      <c r="E410" s="22">
        <f t="shared" ref="E410" si="33">SUM(F410,H410,J410,L410,N410,P410,R410,T410,V410,X410,Z410,AB410,AD410,AF410,AH410,AJ410,AL410,AN410)</f>
        <v>0</v>
      </c>
      <c r="G410" s="5">
        <v>0</v>
      </c>
    </row>
    <row r="411" spans="1:29" ht="15" customHeight="1">
      <c r="D411" s="21"/>
      <c r="E411" s="22"/>
    </row>
    <row r="412" spans="1:29" ht="15" customHeight="1">
      <c r="D412" s="21"/>
      <c r="E412" s="22"/>
    </row>
    <row r="413" spans="1:29" ht="15" customHeight="1">
      <c r="D413" s="21"/>
      <c r="E413" s="22"/>
    </row>
    <row r="414" spans="1:29" ht="15" customHeight="1">
      <c r="D414" s="21"/>
      <c r="E414" s="22"/>
    </row>
    <row r="415" spans="1:29" ht="15" customHeight="1">
      <c r="D415" s="21"/>
      <c r="E415" s="22"/>
    </row>
    <row r="416" spans="1:29" ht="15" customHeight="1">
      <c r="D416" s="21"/>
      <c r="E416" s="22"/>
    </row>
    <row r="417" spans="2:11" ht="15" customHeight="1">
      <c r="D417" s="21"/>
      <c r="E417" s="22"/>
    </row>
    <row r="418" spans="2:11" ht="15" customHeight="1">
      <c r="D418" s="21"/>
      <c r="E418" s="22"/>
    </row>
    <row r="419" spans="2:11" ht="15" customHeight="1">
      <c r="D419" s="21"/>
      <c r="E419" s="22"/>
    </row>
    <row r="420" spans="2:11" ht="15" customHeight="1">
      <c r="D420" s="21"/>
      <c r="E420" s="22"/>
    </row>
    <row r="421" spans="2:11" ht="15" customHeight="1">
      <c r="B421" s="40"/>
      <c r="C421" s="40"/>
      <c r="D421" s="21"/>
      <c r="E421" s="22"/>
      <c r="F421" s="24"/>
      <c r="G421" s="25"/>
      <c r="H421" s="73"/>
      <c r="I421" s="25"/>
      <c r="J421" s="24"/>
      <c r="K421" s="25"/>
    </row>
    <row r="422" spans="2:11" ht="15" customHeight="1">
      <c r="D422" s="21"/>
      <c r="E422" s="22"/>
    </row>
    <row r="423" spans="2:11" ht="15" customHeight="1">
      <c r="D423" s="21"/>
      <c r="E423" s="22"/>
    </row>
    <row r="424" spans="2:11" ht="15" customHeight="1">
      <c r="D424" s="21"/>
      <c r="E424" s="22"/>
    </row>
    <row r="425" spans="2:11" ht="15" customHeight="1"/>
    <row r="426" spans="2:11" ht="15" customHeight="1"/>
    <row r="427" spans="2:11" ht="15" customHeight="1"/>
    <row r="428" spans="2:11" ht="15" customHeight="1"/>
    <row r="429" spans="2:11" ht="15" customHeight="1"/>
    <row r="430" spans="2:11" ht="15" customHeight="1"/>
    <row r="431" spans="2:11" ht="15" customHeight="1"/>
    <row r="432" spans="2:11" ht="15" customHeight="1"/>
    <row r="433" ht="15" customHeight="1"/>
    <row r="434" ht="15" customHeight="1"/>
    <row r="435" ht="15" customHeight="1"/>
    <row r="436" ht="15" customHeight="1"/>
    <row r="437" ht="15" customHeight="1"/>
  </sheetData>
  <sortState ref="B379:AG409">
    <sortCondition descending="1" ref="E379:E409"/>
    <sortCondition descending="1" ref="D379:D409"/>
  </sortState>
  <pageMargins left="0.9055118110236221" right="0.31496062992125984" top="0.39370078740157483" bottom="0.39370078740157483" header="0.31496062992125984" footer="0.31496062992125984"/>
  <pageSetup paperSize="9" scale="15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Bob</cp:lastModifiedBy>
  <cp:lastPrinted>2023-08-15T10:00:02Z</cp:lastPrinted>
  <dcterms:created xsi:type="dcterms:W3CDTF">2021-10-31T09:50:45Z</dcterms:created>
  <dcterms:modified xsi:type="dcterms:W3CDTF">2024-09-16T10:15:34Z</dcterms:modified>
</cp:coreProperties>
</file>